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st.baintern.de\dfs\962\Ablagen\D96243-REZ-BB-SAT-Ablage\Einkauf_und_Vergabe\2021\2. AsA\73104_ÖA_EQmax_JC CB\05 VU, LB, FAQ\"/>
    </mc:Choice>
  </mc:AlternateContent>
  <workbookProtection workbookAlgorithmName="SHA-512" workbookHashValue="kbjIrrxfdau38KHTLRV01JbkNw8etJd2Jy9jV5cgN7Dnfr0qr/jBitKV+H6UakLONj9qZ0DKxSctkFVIb7Cweg==" workbookSaltValue="L9hb2ynb6fIr5w6DJQVHoA==" workbookSpinCount="100000" lockStructure="1"/>
  <bookViews>
    <workbookView xWindow="0" yWindow="0" windowWidth="23040" windowHeight="9075" firstSheet="1" activeTab="1"/>
  </bookViews>
  <sheets>
    <sheet name="Anleitung Übersicht Vorphase" sheetId="2" state="hidden" r:id="rId1"/>
    <sheet name="Übersicht" sheetId="1" r:id="rId2"/>
    <sheet name="Anleitung Übersicht" sheetId="5" r:id="rId3"/>
    <sheet name="Übersicht Begleitende Phase" sheetId="4" state="hidden" r:id="rId4"/>
    <sheet name="strg" sheetId="3" state="hidden" r:id="rId5"/>
  </sheets>
  <definedNames>
    <definedName name="_Anlass_Einreichung_P.2">strg!$A$2:$A$10</definedName>
    <definedName name="_Prozent">Übersicht!$S$21:$S$24</definedName>
    <definedName name="_xlnm.Print_Area" localSheetId="1">Übersicht!$A$1:$N$64</definedName>
    <definedName name="Personalschlüssel">strg!$B$2:$B$4</definedName>
  </definedNames>
  <calcPr calcId="162913"/>
</workbook>
</file>

<file path=xl/calcChain.xml><?xml version="1.0" encoding="utf-8"?>
<calcChain xmlns="http://schemas.openxmlformats.org/spreadsheetml/2006/main">
  <c r="J13" i="1" l="1"/>
  <c r="E22" i="1" s="1"/>
  <c r="E24" i="1" s="1"/>
  <c r="Q31" i="1" l="1"/>
  <c r="Q32" i="1"/>
  <c r="Q33" i="1"/>
  <c r="Q34" i="1"/>
  <c r="Q35" i="1"/>
  <c r="Q36" i="1"/>
  <c r="Q37" i="1"/>
  <c r="Q38" i="1"/>
  <c r="Q39" i="1"/>
  <c r="Q40" i="1"/>
  <c r="Q41" i="1"/>
  <c r="Q42" i="1"/>
  <c r="Q43" i="1"/>
  <c r="Q44" i="1"/>
  <c r="Q30" i="1"/>
  <c r="P31" i="1"/>
  <c r="P32" i="1"/>
  <c r="P33" i="1"/>
  <c r="P34" i="1"/>
  <c r="P35" i="1"/>
  <c r="P36" i="1"/>
  <c r="P37" i="1"/>
  <c r="P38" i="1"/>
  <c r="P39" i="1"/>
  <c r="P40" i="1"/>
  <c r="P41" i="1"/>
  <c r="P42" i="1"/>
  <c r="P43" i="1"/>
  <c r="P44" i="1"/>
  <c r="P30" i="1"/>
  <c r="P23" i="4" l="1"/>
  <c r="P24" i="4"/>
  <c r="P25" i="4"/>
  <c r="P26" i="4"/>
  <c r="P27" i="4"/>
  <c r="P28" i="4"/>
  <c r="P29" i="4"/>
  <c r="P30" i="4"/>
  <c r="P31" i="4"/>
  <c r="P32" i="4"/>
  <c r="P33" i="4"/>
  <c r="P34" i="4"/>
  <c r="P35" i="4"/>
  <c r="P36" i="4"/>
  <c r="P37" i="4"/>
  <c r="P38" i="4"/>
  <c r="P39" i="4"/>
  <c r="P40" i="4"/>
  <c r="P41" i="4"/>
  <c r="P22" i="4"/>
  <c r="Q23" i="4" l="1"/>
  <c r="Q24" i="4"/>
  <c r="Q25" i="4"/>
  <c r="Q26" i="4"/>
  <c r="Q27" i="4"/>
  <c r="Q28" i="4"/>
  <c r="Q29" i="4"/>
  <c r="Q30" i="4"/>
  <c r="Q31" i="4"/>
  <c r="Q32" i="4"/>
  <c r="Q33" i="4"/>
  <c r="Q34" i="4"/>
  <c r="Q35" i="4"/>
  <c r="Q36" i="4"/>
  <c r="Q37" i="4"/>
  <c r="Q38" i="4"/>
  <c r="Q39" i="4"/>
  <c r="Q40" i="4"/>
  <c r="Q41" i="4"/>
  <c r="Q22" i="4"/>
  <c r="F17" i="4"/>
  <c r="G23" i="1"/>
  <c r="G22" i="1"/>
  <c r="E16" i="4" l="1"/>
  <c r="F16" i="4" l="1"/>
  <c r="F18" i="4" s="1"/>
  <c r="C4" i="3" l="1"/>
  <c r="C3" i="3"/>
  <c r="B4" i="3"/>
  <c r="B3" i="3"/>
  <c r="H22" i="1" l="1"/>
  <c r="H23" i="1" l="1"/>
  <c r="G24" i="1"/>
  <c r="H24" i="1" l="1"/>
</calcChain>
</file>

<file path=xl/comments1.xml><?xml version="1.0" encoding="utf-8"?>
<comments xmlns="http://schemas.openxmlformats.org/spreadsheetml/2006/main">
  <authors>
    <author>NeurothJ001</author>
    <author>AB</author>
  </authors>
  <commentList>
    <comment ref="I28" authorId="0" shapeId="0">
      <text>
        <r>
          <rPr>
            <sz val="10"/>
            <color indexed="81"/>
            <rFont val="Arial"/>
            <family val="2"/>
          </rPr>
          <t>Geben Sie bitte die für den Einsatz in der Maßnahme erforderliche IST-Qualifikation des jeweiligen Mitarbeiters an: Abschluss (z.B. Bachelor Sozialpädagogin/Sozialpädagoge), Berufs- und/oder pädagogische Erfahrung, pädagogische Grundqualifizierung, Zusatzqualifikation etc.</t>
        </r>
      </text>
    </comment>
    <comment ref="J28"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49" authorId="0" shapeId="0">
      <text>
        <r>
          <rPr>
            <sz val="10"/>
            <color indexed="81"/>
            <rFont val="Arial"/>
            <family val="2"/>
          </rPr>
          <t>Geben Sie bitte die für den Einsatz
in der Maßnahme erforderliche</t>
        </r>
        <r>
          <rPr>
            <b/>
            <sz val="10"/>
            <color indexed="81"/>
            <rFont val="Arial"/>
            <family val="2"/>
          </rPr>
          <t xml:space="preserve"> IST-Qualifikation</t>
        </r>
        <r>
          <rPr>
            <sz val="10"/>
            <color indexed="81"/>
            <rFont val="Arial"/>
            <family val="2"/>
          </rPr>
          <t xml:space="preserve"> des jeweiligen Mitarbeiters an (z.B. Bachelor Sozialpädagoge).</t>
        </r>
      </text>
    </comment>
    <comment ref="J49"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comments2.xml><?xml version="1.0" encoding="utf-8"?>
<comments xmlns="http://schemas.openxmlformats.org/spreadsheetml/2006/main">
  <authors>
    <author>HewaldM</author>
    <author>AB</author>
  </authors>
  <commentList>
    <comment ref="H20" authorId="0" shapeId="0">
      <text>
        <r>
          <rPr>
            <sz val="10"/>
            <color indexed="81"/>
            <rFont val="Arial"/>
            <family val="2"/>
          </rPr>
          <t>Geben Sie bitte die für den Einsatz in der Maßnahme erforderliche IST-Qualifikation des jeweiligen Mitarbeiters an: Abschluss (z.B. Bachelor Sozialpädagoge), Berufs- und/oder pädagogische Erfahrung, pädagogische Grundqualifizierung, Zusatzqualifikation etc.</t>
        </r>
      </text>
    </comment>
    <comment ref="I20"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 ref="H45" authorId="0" shapeId="0">
      <text>
        <r>
          <rPr>
            <sz val="10"/>
            <color indexed="81"/>
            <rFont val="Arial"/>
            <family val="2"/>
          </rPr>
          <t>Geben Sie bitte die für den Einsatz in der Maßnahme erforderliche IST-Qualifikation des jeweiligen Mitarbeiters an (z.B. Bachelor, Sozialpädagogin/Sozialpädagoge).</t>
        </r>
      </text>
    </comment>
    <comment ref="I45"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List>
</comments>
</file>

<file path=xl/sharedStrings.xml><?xml version="1.0" encoding="utf-8"?>
<sst xmlns="http://schemas.openxmlformats.org/spreadsheetml/2006/main" count="132" uniqueCount="79">
  <si>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</si>
  <si>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</si>
  <si>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</si>
  <si>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</si>
  <si>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</si>
  <si>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</si>
  <si>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Soll</t>
  </si>
  <si>
    <t>Ist</t>
  </si>
  <si>
    <t>Gesamt</t>
  </si>
  <si>
    <t>Geburtsdatum</t>
  </si>
  <si>
    <t>Personal in der Maßnahme</t>
  </si>
  <si>
    <t>Personal für die Vertretung im Urlaubs- oder Krankheitsfall</t>
  </si>
  <si>
    <t>Angaben zum Vertrag:</t>
  </si>
  <si>
    <t>Personal für die Vertretung im Urlaubs- und Krankheitsfall</t>
  </si>
  <si>
    <t>lfd. Nr.</t>
  </si>
  <si>
    <t>4 Wochen vor Vertragsbeginn</t>
  </si>
  <si>
    <t>Aktualisierung wegen allg. Personaländerung</t>
  </si>
  <si>
    <t>Angaben zum Vertrag</t>
  </si>
  <si>
    <t>Qualifikation für vorgesehenen Einsatz</t>
  </si>
  <si>
    <t>Vergabenummer/Los</t>
  </si>
  <si>
    <t>Umfang (Std./Wo)</t>
  </si>
  <si>
    <t>Firmenstempel</t>
  </si>
  <si>
    <t>Datum, Unterschrift</t>
  </si>
  <si>
    <r>
      <rPr>
        <b/>
        <sz val="10"/>
        <rFont val="Arial"/>
        <family val="2"/>
      </rPr>
      <t>Einsatz in weiteren Maßnahmen</t>
    </r>
    <r>
      <rPr>
        <sz val="10"/>
        <rFont val="Arial"/>
        <family val="2"/>
      </rPr>
      <t xml:space="preserve">
(sofern Vergabemaßnahme - Angabe der Vergabe-/Losnummer erforderlich)</t>
    </r>
  </si>
  <si>
    <t>Anzahl 
Vollzeitkräfte</t>
  </si>
  <si>
    <t>festangestelltes Personal</t>
  </si>
  <si>
    <t>Mindestvorgabe an festangestelltem Personal</t>
  </si>
  <si>
    <t>Einsatz in der Maß-
nahme von … bis …</t>
  </si>
  <si>
    <t>Anmerkungen</t>
  </si>
  <si>
    <t>Anstellungs- 
verhältnis</t>
  </si>
  <si>
    <t>Anstellungs-
verhältnis</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</si>
  <si>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</si>
  <si>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</si>
  <si>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Auswahl</t>
  </si>
  <si>
    <t>Staffelung Personalanpassung B.2.4</t>
  </si>
  <si>
    <t>letzte Änderung</t>
  </si>
  <si>
    <t>Stundenumfang
Stunden/Woche</t>
  </si>
  <si>
    <t>Anstellungsverhältnis</t>
  </si>
  <si>
    <r>
      <t xml:space="preserve">Einsatz in weiteren Maßnahmen 
</t>
    </r>
    <r>
      <rPr>
        <sz val="10"/>
        <rFont val="Arial"/>
        <family val="2"/>
      </rPr>
      <t>(sofern Vergabemaßnahme - Angabe der Vergabe-/Losnummer erforderlich)</t>
    </r>
  </si>
  <si>
    <t>Bemerkung</t>
  </si>
  <si>
    <t>Vergabenummer / Los</t>
  </si>
  <si>
    <t>Umfang 
(Stunden/Woche)</t>
  </si>
  <si>
    <t>Lehrkraft</t>
  </si>
  <si>
    <t xml:space="preserve">Einsatz in weiteren Maßnahmen </t>
  </si>
  <si>
    <r>
      <t xml:space="preserve">Vergabe-Nr. </t>
    </r>
    <r>
      <rPr>
        <sz val="10"/>
        <color theme="1"/>
        <rFont val="Arial"/>
        <family val="2"/>
      </rPr>
      <t>(bitte eintragen):</t>
    </r>
  </si>
  <si>
    <r>
      <t xml:space="preserve">Los-Nr. </t>
    </r>
    <r>
      <rPr>
        <sz val="10"/>
        <color theme="1"/>
        <rFont val="Arial"/>
        <family val="2"/>
      </rPr>
      <t>(bitte eintragen):</t>
    </r>
  </si>
  <si>
    <r>
      <t xml:space="preserve">Lfd. Nr. </t>
    </r>
    <r>
      <rPr>
        <sz val="10"/>
        <color theme="1"/>
        <rFont val="Arial"/>
        <family val="2"/>
      </rPr>
      <t>(bitte eintragen):</t>
    </r>
  </si>
  <si>
    <r>
      <t xml:space="preserve">koordinierende Dienststelle </t>
    </r>
    <r>
      <rPr>
        <sz val="10"/>
        <color theme="1"/>
        <rFont val="Arial"/>
        <family val="2"/>
      </rPr>
      <t>(bitte eintragen):</t>
    </r>
  </si>
  <si>
    <r>
      <t xml:space="preserve">Auftragnehmer </t>
    </r>
    <r>
      <rPr>
        <sz val="10"/>
        <color theme="1"/>
        <rFont val="Arial"/>
        <family val="2"/>
      </rPr>
      <t>(bitte eintragen):</t>
    </r>
  </si>
  <si>
    <r>
      <t>Anlass der Personalmeldung</t>
    </r>
    <r>
      <rPr>
        <sz val="10"/>
        <color theme="1"/>
        <rFont val="Arial"/>
        <family val="2"/>
      </rPr>
      <t xml:space="preserve"> (bitte auswählen)</t>
    </r>
    <r>
      <rPr>
        <b/>
        <sz val="10"/>
        <color theme="1"/>
        <rFont val="Arial"/>
        <family val="2"/>
      </rPr>
      <t>:</t>
    </r>
  </si>
  <si>
    <r>
      <t xml:space="preserve">Personaländerung tritt ein zum </t>
    </r>
    <r>
      <rPr>
        <sz val="10"/>
        <color theme="1"/>
        <rFont val="Arial"/>
        <family val="2"/>
      </rPr>
      <t xml:space="preserve">(bitte Datum eintragen): </t>
    </r>
  </si>
  <si>
    <t>mögliche Personalschlüssel Ausbildungsbegleiter</t>
  </si>
  <si>
    <t>mögliche Personalschlüssel SozPäd</t>
  </si>
  <si>
    <r>
      <t>Gesamtplatzzahl (100 %)</t>
    </r>
    <r>
      <rPr>
        <sz val="10"/>
        <color theme="1"/>
        <rFont val="Arial"/>
        <family val="2"/>
      </rPr>
      <t xml:space="preserve"> (bitte Anzahl aus dem Leistungsverzeichnis/Losblatt eintragen)</t>
    </r>
    <r>
      <rPr>
        <b/>
        <sz val="10"/>
        <color theme="1"/>
        <rFont val="Arial"/>
        <family val="2"/>
      </rPr>
      <t>:</t>
    </r>
  </si>
  <si>
    <r>
      <t>Mindestplatzzahl (70 %)</t>
    </r>
    <r>
      <rPr>
        <sz val="10"/>
        <color theme="1"/>
        <rFont val="Arial"/>
        <family val="2"/>
      </rPr>
      <t xml:space="preserve"> (wird automatisch nach Eintragung der Gesamtteilnehmerplatzzahl errechnet)</t>
    </r>
    <r>
      <rPr>
        <b/>
        <sz val="10"/>
        <color theme="1"/>
        <rFont val="Arial"/>
        <family val="2"/>
      </rPr>
      <t>:</t>
    </r>
  </si>
  <si>
    <r>
      <t xml:space="preserve">Personaländerung tritt ein zum </t>
    </r>
    <r>
      <rPr>
        <sz val="10"/>
        <rFont val="Arial"/>
        <family val="2"/>
      </rPr>
      <t xml:space="preserve">(bitte Datum eintragen): </t>
    </r>
  </si>
  <si>
    <t>Hinweis:
Sofern sich aus einer geringen Mindest-/ bzw. Gesamtplatzzahl nach dem Leistungsverzeichnis/Losblatt ein Zeitstundenumfang von weniger als 39 Zeitstunden (1,0 Vollzeitäquivalent) wöchentlich aller Professionen in Summe errechnet, darf ein wöchentlicher Zeitstundenumfang von mindestens 27 Zeitstunden (0,7 Vollzeitäquivalent) nicht unterschritten werden.</t>
  </si>
  <si>
    <r>
      <t>Stundenkontingent</t>
    </r>
    <r>
      <rPr>
        <sz val="10"/>
        <rFont val="Arial"/>
        <family val="2"/>
      </rPr>
      <t xml:space="preserve"> "Stabilisierung der betrieblichen Berufsausbildung" (bitte aus Leistungsverzeichnis/Losblatt übertragen): </t>
    </r>
  </si>
  <si>
    <r>
      <t>Stundenkontingent</t>
    </r>
    <r>
      <rPr>
        <sz val="10"/>
        <rFont val="Arial"/>
        <family val="2"/>
      </rPr>
      <t xml:space="preserve"> "Stütz- und Förderunterricht" (bitte aus Leistungsverzeich-
nis/Losblatt übertragen): </t>
    </r>
  </si>
  <si>
    <t>Ausbildungsbegleiterin/Ausbildungsbegleiter</t>
  </si>
  <si>
    <t>Sozialpädagogin/Sozialpädagoge</t>
  </si>
  <si>
    <t>Bitte tragen Sie hier das Personal (Ausbildungsbegleiterin/Ausbildungsbegleiter und Sozialpädagogin/Sozialpädagoge) ein, dass in der Maßnahme während der Vorphase zum Einsatz kommt (Lehrkräfte kommen in der Vorphase nicht zum Einsatz).</t>
  </si>
  <si>
    <r>
      <t xml:space="preserve">Einsatz in weiteren Maßnahmen
</t>
    </r>
    <r>
      <rPr>
        <sz val="10"/>
        <rFont val="Arial"/>
        <family val="2"/>
      </rPr>
      <t>(sofern Vergabemaßnahme - Angabe der Vergabe-/Losnummer erforderlich)</t>
    </r>
  </si>
  <si>
    <t>Einsatz in der Maßnahme
Std./Wo.</t>
  </si>
  <si>
    <t>Einsatz in der Maßnahme
Std./Wo.</t>
  </si>
  <si>
    <t>Einsatz in der Maßnahme
von … bis …</t>
  </si>
  <si>
    <r>
      <t xml:space="preserve">Kd. - Nr. Auftragnehmer </t>
    </r>
    <r>
      <rPr>
        <sz val="10"/>
        <color theme="1"/>
        <rFont val="Arial"/>
        <family val="2"/>
      </rPr>
      <t>(bitte eintragen):</t>
    </r>
  </si>
  <si>
    <r>
      <t xml:space="preserve">Bitte tragen Sie die Angaben zum Vertrag in die dafür vorgesehenen grau unterlegten Felder ein. Die Übersicht ist für jede Maßnahme (je 4 lfd. Nrn. laut Leistungsverzeichnis/Losblatt) gesondert auszufüllen, wenn diese Vorphasen enthält.
Zeile 14 </t>
    </r>
    <r>
      <rPr>
        <i/>
        <sz val="10"/>
        <rFont val="Arial"/>
        <family val="2"/>
      </rPr>
      <t xml:space="preserve">"Mindestplatzzahl + ggf. darüber hinausgehende Anzahl an teilnehmendenbezogenen Teilnehmenden (Meldung vor Beginn der begleitenden Phase):" </t>
    </r>
    <r>
      <rPr>
        <sz val="10"/>
        <rFont val="Arial"/>
        <family val="2"/>
      </rPr>
      <t>ist immer mitauszufüllen. Für die erste Meldung des Personals nach Zuschlag bzw. so lange die Mindestplatzzahl nicht überschritten wird ist hier stets die Mindestplatzzahl einzutragen.</t>
    </r>
    <r>
      <rPr>
        <i/>
        <sz val="10"/>
        <rFont val="Arial"/>
        <family val="2"/>
      </rPr>
      <t xml:space="preserve">
</t>
    </r>
    <r>
      <rPr>
        <sz val="10"/>
        <rFont val="Arial"/>
        <family val="2"/>
      </rPr>
      <t xml:space="preserve">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Sobald sich durch die Unterbreitung eines Angebotes an einen Teilnehmenden oberhalb bzw. unterhalb der Gesamtteilnehmerplatzzahl gem. Leistungsverzeichnis/Losblatt der Umfang (Stundenzahl) des einzusetzenden Personals verändert, ist die Gesamtübersicht „Personaleinsatz“ (P.1)  ebenfalls vom Auftragnehmer zu übersenden.</t>
    </r>
    <r>
      <rPr>
        <strike/>
        <sz val="10"/>
        <rFont val="Arial"/>
        <family val="2"/>
      </rPr>
      <t/>
    </r>
  </si>
  <si>
    <r>
      <t xml:space="preserve">Anleitung zum Ausfüllen der Übersicht Vorphase </t>
    </r>
    <r>
      <rPr>
        <sz val="10"/>
        <rFont val="Arial"/>
        <family val="2"/>
      </rPr>
      <t>(wenn diese Bestandteil der Maßnahme ist, ansonsten nur Übersicht Begleitende Phase ausfüllen).</t>
    </r>
  </si>
  <si>
    <t>Stand 26.03.2021</t>
  </si>
  <si>
    <t>Stand: 26.03.2021</t>
  </si>
  <si>
    <t>Vordruck Gesamtübersicht "Personaleinsatz" (P.1) - EQmax - Begleitende Phase</t>
  </si>
  <si>
    <t>Dem Grundsatz der Kontinuität des Personals ist zumindest beim ausbildungsbegleitenden Personal und der Sozialpädagogin/dem Sozialpädagogen durch fest angestellte Mitarbeiterinnen/Mitarbeiter zusammen mindestens im Umfang von 70 % der Gesamtplätze Rechnung zu tragen.
Hier sind keine Eintragungen erforderlich. Die Berechnung erfolgt automatisch. Entspricht der Personaleinsatz an festangestelltem Personal für das ausbildungsbegleitende Personal und der Sozialpädagogin/dem Sozialpädagogen zusammen den Vorgaben der Leistungsbeschreibung, wird die Summe der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</si>
  <si>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 xml:space="preserve">Anleitung zum Ausfüllen der Übersicht </t>
  </si>
  <si>
    <r>
      <t xml:space="preserve">Bitte tragen Sie die Angaben zum Vertrag in die dafür vorgesehenen grau unterlegten Felder ein. Die Übersicht ist für jede Maßnahme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t>
    </r>
    <r>
      <rPr>
        <strike/>
        <sz val="10"/>
        <rFont val="Arial"/>
        <family val="2"/>
      </rPr>
      <t/>
    </r>
  </si>
  <si>
    <t>Personalschlüssel Integrationsteam</t>
  </si>
  <si>
    <r>
      <t xml:space="preserve">Mindestplatzzahl + Anzahl wirksam abgerufener Einzelabrufe </t>
    </r>
    <r>
      <rPr>
        <sz val="10"/>
        <color theme="1"/>
        <rFont val="Arial"/>
        <family val="2"/>
      </rPr>
      <t>(bitte Anzahl eintragen)</t>
    </r>
    <r>
      <rPr>
        <b/>
        <sz val="10"/>
        <color theme="1"/>
        <rFont val="Arial"/>
        <family val="2"/>
      </rPr>
      <t>:</t>
    </r>
  </si>
  <si>
    <r>
      <t xml:space="preserve">Bitte tragen Sie hier das Personal an Ausbildungsbegleiterinnen/Ausbildungsbegleitern, Sozialpädagoginnen/Sozialpädagogen </t>
    </r>
    <r>
      <rPr>
        <u/>
        <sz val="10"/>
        <rFont val="Arial"/>
        <family val="2"/>
      </rPr>
      <t>und Lehrkräften</t>
    </r>
    <r>
      <rPr>
        <sz val="10"/>
        <rFont val="Arial"/>
        <family val="2"/>
      </rPr>
      <t xml:space="preserve"> ein, das in der Maßnahme zum Einsatz kommt.</t>
    </r>
  </si>
  <si>
    <t>Vordruck Gesamtübersicht "Personaleinsatz" (P.1) - EQmax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</si>
</sst>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1"/>
      <name val="Arial"/>
      <family val="2"/>
    </font>
    <font>
      <b/>
      <sz val="10"/>
      <color rgb="FFFF0000"/>
      <name val="Arial"/>
      <family val="2"/>
    </font>
    <font>
      <b/>
      <sz val="10"/>
      <color theme="1"/>
      <name val="Arial"/>
      <family val="2"/>
    </font>
    <font>
      <sz val="14"/>
      <name val="Arial"/>
      <family val="2"/>
    </font>
    <font>
      <sz val="10"/>
      <color theme="1"/>
      <name val="Arial"/>
      <family val="2"/>
    </font>
    <font>
      <strike/>
      <sz val="10"/>
      <name val="Arial"/>
      <family val="2"/>
    </font>
    <font>
      <b/>
      <u/>
      <sz val="10"/>
      <color theme="1"/>
      <name val="Arial"/>
      <family val="2"/>
    </font>
    <font>
      <i/>
      <sz val="1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FF33CC"/>
        <bgColor indexed="64"/>
      </patternFill>
    </fill>
    <fill>
      <patternFill patternType="solid">
        <fgColor rgb="FFFFFF00"/>
        <bgColor indexed="64"/>
      </patternFill>
    </fill>
  </fills>
  <borders count="29">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right/>
      <top/>
      <bottom style="medium">
        <color theme="0" tint="-0.34998626667073579"/>
      </bottom>
      <diagonal/>
    </border>
    <border>
      <left style="thick">
        <color theme="0"/>
      </left>
      <right/>
      <top style="thin">
        <color theme="0" tint="-0.34998626667073579"/>
      </top>
      <bottom style="thin">
        <color theme="0" tint="-0.34998626667073579"/>
      </bottom>
      <diagonal/>
    </border>
    <border>
      <left/>
      <right/>
      <top/>
      <bottom style="thick">
        <color theme="0" tint="-0.34998626667073579"/>
      </bottom>
      <diagonal/>
    </border>
    <border>
      <left style="thick">
        <color theme="0"/>
      </left>
      <right/>
      <top style="thick">
        <color theme="0" tint="-0.34998626667073579"/>
      </top>
      <bottom style="thin">
        <color theme="0" tint="-0.34998626667073579"/>
      </bottom>
      <diagonal/>
    </border>
    <border>
      <left/>
      <right/>
      <top style="medium">
        <color theme="0" tint="-0.34998626667073579"/>
      </top>
      <bottom/>
      <diagonal/>
    </border>
    <border>
      <left/>
      <right style="thick">
        <color theme="0"/>
      </right>
      <top style="thin">
        <color theme="0" tint="-0.34998626667073579"/>
      </top>
      <bottom style="thin">
        <color theme="0" tint="-0.34998626667073579"/>
      </bottom>
      <diagonal/>
    </border>
    <border>
      <left style="thick">
        <color theme="0"/>
      </left>
      <right style="thick">
        <color theme="0"/>
      </right>
      <top/>
      <bottom style="thin">
        <color theme="0" tint="-0.499984740745262"/>
      </bottom>
      <diagonal/>
    </border>
    <border>
      <left style="thick">
        <color theme="0"/>
      </left>
      <right style="thick">
        <color theme="0"/>
      </right>
      <top style="thin">
        <color theme="0" tint="-0.499984740745262"/>
      </top>
      <bottom style="thin">
        <color theme="0" tint="-0.499984740745262"/>
      </bottom>
      <diagonal/>
    </border>
    <border>
      <left style="thick">
        <color theme="0"/>
      </left>
      <right style="thick">
        <color theme="0"/>
      </right>
      <top/>
      <bottom style="thick">
        <color theme="0"/>
      </bottom>
      <diagonal/>
    </border>
    <border>
      <left/>
      <right/>
      <top/>
      <bottom style="medium">
        <color theme="0" tint="-0.499984740745262"/>
      </bottom>
      <diagonal/>
    </border>
    <border>
      <left/>
      <right/>
      <top style="thin">
        <color theme="0" tint="-0.499984740745262"/>
      </top>
      <bottom/>
      <diagonal/>
    </border>
    <border>
      <left style="thick">
        <color theme="0"/>
      </left>
      <right/>
      <top style="thin">
        <color theme="0" tint="-0.499984740745262"/>
      </top>
      <bottom/>
      <diagonal/>
    </border>
    <border>
      <left/>
      <right style="thick">
        <color theme="0"/>
      </right>
      <top/>
      <bottom style="thin">
        <color theme="0" tint="-0.34998626667073579"/>
      </bottom>
      <diagonal/>
    </border>
    <border>
      <left/>
      <right style="thick">
        <color theme="0"/>
      </right>
      <top style="thin">
        <color theme="0" tint="-0.34998626667073579"/>
      </top>
      <bottom/>
      <diagonal/>
    </border>
    <border>
      <left style="thick">
        <color theme="0"/>
      </left>
      <right style="thick">
        <color theme="0"/>
      </right>
      <top style="thick">
        <color theme="0" tint="-0.34998626667073579"/>
      </top>
      <bottom style="thin">
        <color theme="0" tint="-0.34998626667073579"/>
      </bottom>
      <diagonal/>
    </border>
    <border>
      <left style="thick">
        <color theme="0"/>
      </left>
      <right style="thin">
        <color theme="0"/>
      </right>
      <top style="medium">
        <color theme="0" tint="-0.499984740745262"/>
      </top>
      <bottom style="double">
        <color theme="0" tint="-0.499984740745262"/>
      </bottom>
      <diagonal/>
    </border>
    <border>
      <left style="thick">
        <color theme="0"/>
      </left>
      <right/>
      <top style="thin">
        <color theme="0" tint="-0.34998626667073579"/>
      </top>
      <bottom/>
      <diagonal/>
    </border>
    <border>
      <left/>
      <right style="thick">
        <color theme="0"/>
      </right>
      <top style="thick">
        <color theme="0" tint="-0.34998626667073579"/>
      </top>
      <bottom style="thin">
        <color theme="0" tint="-0.34998626667073579"/>
      </bottom>
      <diagonal/>
    </border>
  </borders>
  <cellStyleXfs count="2">
    <xf numFmtId="0" fontId="0" fillId="0" borderId="0"/>
    <xf numFmtId="0" fontId="5" fillId="0" borderId="0"/>
  </cellStyleXfs>
  <cellXfs count="179">
    <xf numFmtId="0" fontId="0" fillId="0" borderId="0" xfId="0"/>
    <xf numFmtId="0" fontId="0" fillId="0" borderId="0" xfId="0" applyAlignment="1">
      <alignment wrapText="1"/>
    </xf>
    <xf numFmtId="0" fontId="0" fillId="0" borderId="0" xfId="0"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2" fontId="5" fillId="0" borderId="5" xfId="0" applyNumberFormat="1" applyFont="1" applyFill="1" applyBorder="1" applyAlignment="1" applyProtection="1">
      <alignment horizontal="center" wrapText="1"/>
      <protection locked="0"/>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14" fontId="0" fillId="0" borderId="0" xfId="0" applyNumberFormat="1" applyAlignment="1" applyProtection="1">
      <alignment wrapText="1"/>
    </xf>
    <xf numFmtId="0" fontId="4" fillId="0" borderId="0" xfId="0" applyFont="1" applyBorder="1" applyAlignment="1" applyProtection="1">
      <alignment horizontal="center" wrapText="1"/>
    </xf>
    <xf numFmtId="0" fontId="0" fillId="0" borderId="1" xfId="0" applyBorder="1" applyAlignment="1" applyProtection="1">
      <alignment horizontal="center" vertical="center" wrapText="1"/>
    </xf>
    <xf numFmtId="0" fontId="5" fillId="0" borderId="14" xfId="0" applyFont="1" applyBorder="1" applyAlignment="1" applyProtection="1">
      <alignment vertical="center" wrapText="1"/>
    </xf>
    <xf numFmtId="9" fontId="0" fillId="0" borderId="0" xfId="0" applyNumberFormat="1" applyAlignment="1" applyProtection="1">
      <alignment horizontal="left" wrapText="1"/>
    </xf>
    <xf numFmtId="2" fontId="5" fillId="0" borderId="10" xfId="0" applyNumberFormat="1" applyFont="1" applyBorder="1" applyAlignment="1" applyProtection="1">
      <alignment horizontal="center" vertical="center" wrapText="1"/>
    </xf>
    <xf numFmtId="2" fontId="0" fillId="0" borderId="0" xfId="0" quotePrefix="1" applyNumberFormat="1" applyBorder="1" applyAlignment="1" applyProtection="1">
      <alignment horizontal="center" vertical="center" wrapText="1"/>
    </xf>
    <xf numFmtId="0" fontId="0" fillId="0" borderId="0" xfId="0" applyAlignment="1" applyProtection="1">
      <alignment horizontal="left" wrapText="1"/>
    </xf>
    <xf numFmtId="9" fontId="0" fillId="0" borderId="0" xfId="0" applyNumberFormat="1" applyFont="1" applyAlignment="1" applyProtection="1">
      <alignment horizontal="left" wrapText="1"/>
    </xf>
    <xf numFmtId="0" fontId="4" fillId="0" borderId="0" xfId="0" applyFont="1" applyFill="1" applyBorder="1" applyAlignment="1" applyProtection="1">
      <alignment horizontal="center" wrapText="1"/>
    </xf>
    <xf numFmtId="0" fontId="4" fillId="0" borderId="0" xfId="0" applyFont="1" applyFill="1" applyBorder="1" applyAlignment="1" applyProtection="1">
      <alignment horizontal="left"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10" fillId="3" borderId="7" xfId="0" applyFont="1" applyFill="1" applyBorder="1" applyAlignment="1" applyProtection="1">
      <alignment horizontal="center" vertical="center" wrapText="1"/>
    </xf>
    <xf numFmtId="0" fontId="4" fillId="3" borderId="0"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0" fontId="0" fillId="0" borderId="5" xfId="0"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13" fontId="0" fillId="0" borderId="0" xfId="0" applyNumberFormat="1" applyAlignment="1" applyProtection="1">
      <alignment horizontal="left" wrapText="1"/>
    </xf>
    <xf numFmtId="0" fontId="0" fillId="0" borderId="2" xfId="0" applyFill="1" applyBorder="1" applyAlignment="1" applyProtection="1">
      <alignment horizontal="center" wrapText="1"/>
    </xf>
    <xf numFmtId="0" fontId="0" fillId="0" borderId="2" xfId="0" applyFill="1" applyBorder="1" applyAlignment="1" applyProtection="1">
      <alignment horizontal="left" wrapText="1"/>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2" fontId="0" fillId="0" borderId="2" xfId="0" applyNumberFormat="1" applyFill="1" applyBorder="1" applyAlignment="1" applyProtection="1">
      <alignment horizontal="left" wrapText="1"/>
      <protection locked="0"/>
    </xf>
    <xf numFmtId="0" fontId="0" fillId="0" borderId="0" xfId="0" applyAlignment="1" applyProtection="1">
      <alignment vertical="center" wrapText="1"/>
    </xf>
    <xf numFmtId="0" fontId="0" fillId="0" borderId="0" xfId="0" applyBorder="1" applyAlignment="1" applyProtection="1">
      <alignment wrapText="1"/>
    </xf>
    <xf numFmtId="0" fontId="0" fillId="0" borderId="0" xfId="0" applyBorder="1" applyAlignment="1" applyProtection="1">
      <alignment horizont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7" fillId="0" borderId="0" xfId="0" applyFont="1" applyBorder="1" applyAlignment="1" applyProtection="1">
      <alignment horizontal="left" vertical="top" wrapText="1"/>
    </xf>
    <xf numFmtId="0" fontId="4" fillId="0" borderId="0" xfId="0" applyFont="1" applyAlignment="1" applyProtection="1">
      <alignment horizontal="left" wrapText="1"/>
    </xf>
    <xf numFmtId="0" fontId="4" fillId="0" borderId="0"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0" fontId="0" fillId="0" borderId="11" xfId="0" applyBorder="1" applyAlignment="1" applyProtection="1">
      <alignment horizontal="center"/>
    </xf>
    <xf numFmtId="0" fontId="0" fillId="0" borderId="11" xfId="0" applyBorder="1" applyProtection="1"/>
    <xf numFmtId="0" fontId="0" fillId="0" borderId="11" xfId="0" applyBorder="1" applyAlignment="1" applyProtection="1">
      <alignment vertical="top" wrapText="1"/>
    </xf>
    <xf numFmtId="0" fontId="4" fillId="0" borderId="0" xfId="0" applyFont="1" applyBorder="1" applyAlignment="1" applyProtection="1">
      <alignment horizontal="center"/>
    </xf>
    <xf numFmtId="0" fontId="4" fillId="0" borderId="0" xfId="0" applyFont="1" applyBorder="1" applyProtection="1"/>
    <xf numFmtId="0" fontId="4" fillId="0" borderId="0" xfId="0" applyFont="1" applyAlignment="1" applyProtection="1">
      <alignment wrapText="1"/>
    </xf>
    <xf numFmtId="13" fontId="0" fillId="0" borderId="0" xfId="0" applyNumberFormat="1" applyBorder="1" applyAlignment="1" applyProtection="1">
      <alignment wrapText="1"/>
    </xf>
    <xf numFmtId="0" fontId="5" fillId="0" borderId="0" xfId="0" applyFont="1" applyBorder="1" applyAlignment="1" applyProtection="1"/>
    <xf numFmtId="2" fontId="0" fillId="0" borderId="0" xfId="0" quotePrefix="1" applyNumberFormat="1" applyBorder="1" applyAlignment="1" applyProtection="1">
      <alignment horizontal="left" vertical="center" wrapText="1"/>
    </xf>
    <xf numFmtId="2" fontId="0" fillId="0" borderId="0" xfId="0" quotePrefix="1" applyNumberFormat="1" applyBorder="1" applyAlignment="1" applyProtection="1">
      <alignment vertical="center" wrapText="1"/>
    </xf>
    <xf numFmtId="9" fontId="0" fillId="0" borderId="0" xfId="0" applyNumberFormat="1" applyBorder="1" applyAlignment="1" applyProtection="1">
      <alignment horizontal="left" wrapText="1"/>
    </xf>
    <xf numFmtId="0" fontId="0" fillId="5" borderId="0" xfId="0" applyFill="1" applyAlignment="1" applyProtection="1">
      <alignment wrapText="1"/>
    </xf>
    <xf numFmtId="13" fontId="0" fillId="0" borderId="0" xfId="0" applyNumberFormat="1"/>
    <xf numFmtId="0" fontId="5" fillId="0" borderId="0" xfId="0" applyFont="1"/>
    <xf numFmtId="9" fontId="0" fillId="0" borderId="0" xfId="0" applyNumberFormat="1"/>
    <xf numFmtId="0" fontId="5" fillId="0" borderId="0" xfId="0" applyFont="1" applyAlignment="1">
      <alignment wrapText="1"/>
    </xf>
    <xf numFmtId="0" fontId="5" fillId="0" borderId="0" xfId="0" applyFont="1" applyAlignment="1" applyProtection="1">
      <alignment wrapText="1"/>
    </xf>
    <xf numFmtId="0" fontId="12" fillId="0" borderId="0" xfId="1" applyFont="1" applyBorder="1" applyAlignment="1" applyProtection="1">
      <alignment vertical="center" wrapText="1"/>
    </xf>
    <xf numFmtId="0" fontId="6" fillId="0" borderId="0" xfId="1" applyFont="1" applyBorder="1" applyAlignment="1" applyProtection="1">
      <alignment horizontal="left" vertical="center" wrapText="1"/>
    </xf>
    <xf numFmtId="0" fontId="5" fillId="0" borderId="0" xfId="1" applyFont="1" applyAlignment="1" applyProtection="1">
      <alignment vertical="center" wrapText="1"/>
    </xf>
    <xf numFmtId="0" fontId="5" fillId="0" borderId="0" xfId="1" applyFont="1" applyBorder="1" applyAlignment="1" applyProtection="1">
      <alignment horizontal="left" vertical="center" wrapText="1"/>
    </xf>
    <xf numFmtId="0" fontId="5" fillId="0" borderId="0" xfId="1" applyFont="1" applyAlignment="1" applyProtection="1">
      <alignment horizontal="center" vertical="center" wrapText="1"/>
    </xf>
    <xf numFmtId="0" fontId="5" fillId="0" borderId="0" xfId="1" applyFont="1" applyAlignment="1" applyProtection="1">
      <alignment vertical="center"/>
    </xf>
    <xf numFmtId="0" fontId="5" fillId="0" borderId="0" xfId="1" applyFont="1" applyBorder="1" applyAlignment="1" applyProtection="1">
      <alignment vertical="center" wrapText="1"/>
    </xf>
    <xf numFmtId="0" fontId="5" fillId="0" borderId="0" xfId="1" applyFont="1" applyBorder="1" applyAlignment="1" applyProtection="1">
      <alignment horizontal="center" vertical="center"/>
      <protection hidden="1"/>
    </xf>
    <xf numFmtId="0" fontId="5" fillId="0" borderId="0" xfId="1" applyFont="1" applyBorder="1" applyAlignment="1" applyProtection="1">
      <alignment vertical="center"/>
      <protection hidden="1"/>
    </xf>
    <xf numFmtId="14" fontId="11" fillId="0" borderId="2" xfId="0" applyNumberFormat="1" applyFont="1" applyFill="1" applyBorder="1" applyAlignment="1" applyProtection="1">
      <alignment horizontal="center" wrapText="1"/>
      <protection locked="0"/>
    </xf>
    <xf numFmtId="1" fontId="11" fillId="0" borderId="2" xfId="0" applyNumberFormat="1" applyFont="1" applyFill="1" applyBorder="1" applyAlignment="1" applyProtection="1">
      <alignment horizontal="center" wrapText="1"/>
      <protection locked="0"/>
    </xf>
    <xf numFmtId="0" fontId="11" fillId="0" borderId="2" xfId="0" applyFont="1" applyFill="1" applyBorder="1" applyAlignment="1" applyProtection="1">
      <alignment horizontal="center" wrapText="1"/>
    </xf>
    <xf numFmtId="0" fontId="13" fillId="0" borderId="0" xfId="0" applyFont="1" applyAlignment="1" applyProtection="1">
      <alignment wrapText="1"/>
    </xf>
    <xf numFmtId="0" fontId="15" fillId="0" borderId="0" xfId="0" applyFont="1" applyBorder="1" applyAlignment="1" applyProtection="1">
      <alignment horizontal="left" vertical="top" wrapText="1"/>
    </xf>
    <xf numFmtId="14" fontId="5" fillId="6" borderId="0" xfId="0" applyNumberFormat="1" applyFont="1" applyFill="1"/>
    <xf numFmtId="0" fontId="0" fillId="0" borderId="0" xfId="0" applyAlignment="1" applyProtection="1">
      <alignment horizontal="left" wrapText="1"/>
    </xf>
    <xf numFmtId="0" fontId="4" fillId="0" borderId="0" xfId="1" applyFont="1" applyFill="1" applyBorder="1" applyAlignment="1" applyProtection="1">
      <alignment horizontal="left" vertical="center" wrapText="1"/>
    </xf>
    <xf numFmtId="0" fontId="4" fillId="0" borderId="4" xfId="0" applyFont="1" applyFill="1" applyBorder="1" applyAlignment="1" applyProtection="1">
      <alignment horizontal="center"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13" fontId="11" fillId="4" borderId="2" xfId="0" applyNumberFormat="1" applyFont="1" applyFill="1" applyBorder="1" applyAlignment="1" applyProtection="1">
      <alignment horizontal="center" wrapText="1"/>
      <protection locked="0"/>
    </xf>
    <xf numFmtId="0" fontId="4" fillId="0" borderId="0" xfId="1" applyFont="1" applyFill="1" applyBorder="1" applyAlignment="1" applyProtection="1">
      <alignment vertical="center" wrapText="1"/>
    </xf>
    <xf numFmtId="0" fontId="5" fillId="0" borderId="0" xfId="1" applyFont="1" applyFill="1" applyBorder="1" applyAlignment="1" applyProtection="1">
      <alignment vertical="center" wrapText="1"/>
    </xf>
    <xf numFmtId="0" fontId="4" fillId="3" borderId="6" xfId="1" applyFont="1" applyFill="1" applyBorder="1" applyAlignment="1" applyProtection="1">
      <alignment horizontal="center" vertical="center" wrapText="1"/>
    </xf>
    <xf numFmtId="0" fontId="4" fillId="3" borderId="6" xfId="1" applyFont="1" applyFill="1" applyBorder="1" applyAlignment="1" applyProtection="1">
      <alignment horizontal="left" vertical="center" wrapText="1"/>
    </xf>
    <xf numFmtId="0" fontId="5" fillId="0" borderId="17" xfId="1" applyFont="1" applyBorder="1" applyAlignment="1" applyProtection="1">
      <alignment horizontal="left" vertical="center" wrapText="1"/>
    </xf>
    <xf numFmtId="0" fontId="5" fillId="0" borderId="17" xfId="1" applyFont="1" applyFill="1" applyBorder="1" applyAlignment="1" applyProtection="1">
      <alignment horizontal="left" vertical="center" wrapText="1"/>
      <protection locked="0"/>
    </xf>
    <xf numFmtId="14" fontId="5" fillId="0" borderId="17" xfId="1" applyNumberFormat="1" applyFont="1" applyFill="1" applyBorder="1" applyAlignment="1" applyProtection="1">
      <alignment horizontal="left" vertical="center" wrapText="1"/>
      <protection locked="0"/>
    </xf>
    <xf numFmtId="2" fontId="5" fillId="0" borderId="17" xfId="1" applyNumberFormat="1" applyFont="1" applyFill="1" applyBorder="1" applyAlignment="1" applyProtection="1">
      <alignment horizontal="left" vertical="center" wrapText="1"/>
      <protection locked="0"/>
    </xf>
    <xf numFmtId="0" fontId="5" fillId="0" borderId="18" xfId="1" applyFont="1" applyBorder="1" applyAlignment="1" applyProtection="1">
      <alignment horizontal="left" vertical="center" wrapText="1"/>
    </xf>
    <xf numFmtId="0" fontId="5" fillId="0" borderId="18" xfId="1" applyFont="1" applyFill="1" applyBorder="1" applyAlignment="1" applyProtection="1">
      <alignment horizontal="left" vertical="center" wrapText="1"/>
      <protection locked="0"/>
    </xf>
    <xf numFmtId="14" fontId="5" fillId="0" borderId="18" xfId="1" applyNumberFormat="1" applyFont="1" applyFill="1" applyBorder="1" applyAlignment="1" applyProtection="1">
      <alignment horizontal="left" vertical="center" wrapText="1"/>
      <protection locked="0"/>
    </xf>
    <xf numFmtId="2" fontId="5" fillId="0" borderId="18" xfId="1" applyNumberFormat="1" applyFont="1" applyFill="1" applyBorder="1" applyAlignment="1" applyProtection="1">
      <alignment horizontal="left" vertical="center" wrapText="1"/>
      <protection locked="0"/>
    </xf>
    <xf numFmtId="0" fontId="4" fillId="0" borderId="19" xfId="1" applyFont="1" applyFill="1" applyBorder="1" applyAlignment="1" applyProtection="1">
      <alignment horizontal="left" wrapText="1"/>
    </xf>
    <xf numFmtId="0" fontId="5" fillId="0" borderId="17" xfId="1" applyFont="1" applyFill="1" applyBorder="1" applyAlignment="1" applyProtection="1">
      <alignment horizontal="left" vertical="center" wrapText="1"/>
    </xf>
    <xf numFmtId="0" fontId="5" fillId="0" borderId="18" xfId="1" applyFont="1" applyFill="1" applyBorder="1" applyAlignment="1" applyProtection="1">
      <alignment horizontal="left" vertical="center" wrapText="1"/>
    </xf>
    <xf numFmtId="0" fontId="5" fillId="0" borderId="0" xfId="1" applyFont="1" applyAlignment="1" applyProtection="1"/>
    <xf numFmtId="0" fontId="0" fillId="0" borderId="0" xfId="0" applyBorder="1" applyAlignment="1" applyProtection="1">
      <alignment horizontal="center" vertical="center" wrapText="1"/>
    </xf>
    <xf numFmtId="2" fontId="5" fillId="0" borderId="0" xfId="0" applyNumberFormat="1" applyFont="1" applyBorder="1" applyAlignment="1" applyProtection="1">
      <alignment horizontal="center" vertical="center" wrapText="1"/>
    </xf>
    <xf numFmtId="0" fontId="13" fillId="0" borderId="0" xfId="0" applyFont="1" applyBorder="1" applyAlignment="1" applyProtection="1">
      <alignment horizontal="center" wrapText="1"/>
    </xf>
    <xf numFmtId="0" fontId="5" fillId="5" borderId="0" xfId="1" applyFont="1" applyFill="1" applyAlignment="1" applyProtection="1">
      <alignment vertical="center" wrapText="1"/>
    </xf>
    <xf numFmtId="0" fontId="5" fillId="0" borderId="14" xfId="0" applyFont="1" applyBorder="1" applyAlignment="1" applyProtection="1">
      <alignment horizontal="center" vertical="center" wrapText="1"/>
    </xf>
    <xf numFmtId="2" fontId="10" fillId="0" borderId="2" xfId="0" applyNumberFormat="1" applyFont="1" applyBorder="1" applyAlignment="1" applyProtection="1">
      <alignment horizontal="center" wrapText="1"/>
    </xf>
    <xf numFmtId="0" fontId="0" fillId="0" borderId="1" xfId="0" applyFill="1" applyBorder="1" applyAlignment="1" applyProtection="1">
      <alignment horizontal="left" wrapText="1"/>
      <protection locked="0"/>
    </xf>
    <xf numFmtId="0" fontId="4" fillId="0" borderId="19" xfId="1" applyFont="1" applyFill="1" applyBorder="1" applyAlignment="1" applyProtection="1">
      <alignment horizontal="center" wrapText="1"/>
    </xf>
    <xf numFmtId="0" fontId="5" fillId="0" borderId="0" xfId="0" applyFont="1" applyAlignment="1">
      <alignment vertical="top" wrapText="1"/>
    </xf>
    <xf numFmtId="0" fontId="0" fillId="0" borderId="0" xfId="0" applyAlignment="1">
      <alignment vertical="top" wrapText="1"/>
    </xf>
    <xf numFmtId="0" fontId="4" fillId="2" borderId="0" xfId="0" applyFont="1" applyFill="1" applyAlignment="1">
      <alignment horizontal="left" vertical="top" wrapText="1"/>
    </xf>
    <xf numFmtId="2" fontId="13" fillId="0" borderId="24" xfId="0" applyNumberFormat="1" applyFont="1" applyBorder="1" applyAlignment="1" applyProtection="1">
      <alignment horizontal="center" wrapText="1"/>
    </xf>
    <xf numFmtId="0" fontId="5" fillId="0" borderId="25" xfId="0" applyFont="1" applyBorder="1" applyAlignment="1" applyProtection="1">
      <alignment horizontal="center" vertical="center" wrapText="1"/>
    </xf>
    <xf numFmtId="2" fontId="5" fillId="0" borderId="26" xfId="0" applyNumberFormat="1" applyFont="1" applyBorder="1" applyAlignment="1" applyProtection="1">
      <alignment horizontal="center" vertical="center" wrapText="1"/>
    </xf>
    <xf numFmtId="0" fontId="0" fillId="0" borderId="1" xfId="0" applyFill="1" applyBorder="1" applyAlignment="1" applyProtection="1">
      <alignment horizontal="left" wrapText="1"/>
      <protection locked="0"/>
    </xf>
    <xf numFmtId="0" fontId="11" fillId="0" borderId="2" xfId="0" applyFont="1" applyBorder="1" applyAlignment="1" applyProtection="1">
      <alignment horizontal="left" wrapText="1"/>
    </xf>
    <xf numFmtId="0" fontId="5" fillId="0" borderId="5" xfId="0" applyFont="1"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0" fontId="11" fillId="0" borderId="12" xfId="0" applyFont="1" applyBorder="1" applyAlignment="1" applyProtection="1">
      <alignment horizontal="left" wrapText="1"/>
    </xf>
    <xf numFmtId="0" fontId="11" fillId="0" borderId="9" xfId="0" applyFont="1" applyBorder="1" applyAlignment="1" applyProtection="1">
      <alignment horizontal="left" wrapText="1"/>
    </xf>
    <xf numFmtId="0" fontId="11" fillId="0" borderId="16" xfId="0" applyFont="1" applyBorder="1" applyAlignment="1" applyProtection="1">
      <alignment horizontal="left" wrapText="1"/>
    </xf>
    <xf numFmtId="0" fontId="4" fillId="0" borderId="0" xfId="0" applyFont="1" applyAlignment="1" applyProtection="1">
      <alignment horizontal="left" wrapText="1"/>
    </xf>
    <xf numFmtId="0" fontId="11" fillId="0" borderId="2" xfId="0" applyFont="1" applyBorder="1" applyAlignment="1" applyProtection="1">
      <alignment horizontal="left" wrapText="1"/>
    </xf>
    <xf numFmtId="0" fontId="4" fillId="0" borderId="15" xfId="0" applyFont="1" applyBorder="1" applyAlignment="1" applyProtection="1">
      <alignment horizontal="center" wrapText="1"/>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9" fillId="0" borderId="0" xfId="0" applyFont="1" applyAlignment="1" applyProtection="1">
      <alignment horizontal="left" wrapText="1"/>
    </xf>
    <xf numFmtId="0" fontId="7" fillId="0" borderId="0"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5" fillId="0" borderId="2"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xf>
    <xf numFmtId="0" fontId="13" fillId="0" borderId="1" xfId="0" applyFont="1" applyBorder="1" applyAlignment="1" applyProtection="1">
      <alignment horizontal="center" wrapText="1"/>
    </xf>
    <xf numFmtId="0" fontId="13" fillId="0" borderId="2" xfId="0" applyFont="1" applyBorder="1" applyAlignment="1" applyProtection="1">
      <alignment horizontal="center" wrapText="1"/>
    </xf>
    <xf numFmtId="0" fontId="4" fillId="0" borderId="2" xfId="0" applyFont="1" applyBorder="1" applyAlignment="1" applyProtection="1">
      <alignment horizontal="center" wrapText="1"/>
    </xf>
    <xf numFmtId="0" fontId="5" fillId="0" borderId="5" xfId="0" applyFont="1" applyFill="1" applyBorder="1" applyAlignment="1" applyProtection="1">
      <alignment horizontal="left" wrapText="1"/>
      <protection locked="0"/>
    </xf>
    <xf numFmtId="0" fontId="5" fillId="0" borderId="23" xfId="0" applyFont="1" applyFill="1" applyBorder="1" applyAlignment="1" applyProtection="1">
      <alignment horizontal="left" wrapText="1"/>
      <protection locked="0"/>
    </xf>
    <xf numFmtId="0" fontId="7" fillId="0" borderId="0" xfId="0" applyFont="1" applyBorder="1" applyAlignment="1" applyProtection="1">
      <alignment horizontal="center" wrapText="1"/>
    </xf>
    <xf numFmtId="0" fontId="5" fillId="0" borderId="0" xfId="0" applyFont="1" applyAlignment="1" applyProtection="1">
      <alignment horizontal="left" wrapText="1"/>
    </xf>
    <xf numFmtId="0" fontId="0" fillId="0" borderId="0" xfId="0" applyAlignment="1" applyProtection="1">
      <alignment horizontal="left" wrapText="1"/>
    </xf>
    <xf numFmtId="0" fontId="11"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left"/>
    </xf>
    <xf numFmtId="0" fontId="11" fillId="0" borderId="1" xfId="0" applyFont="1" applyBorder="1" applyAlignment="1" applyProtection="1">
      <alignment horizontal="left" wrapText="1"/>
    </xf>
    <xf numFmtId="0" fontId="11" fillId="0" borderId="1" xfId="0" applyFont="1" applyFill="1" applyBorder="1" applyAlignment="1" applyProtection="1">
      <alignment horizontal="right" wrapText="1"/>
      <protection locked="0"/>
    </xf>
    <xf numFmtId="14" fontId="11" fillId="0" borderId="2" xfId="0" applyNumberFormat="1" applyFont="1" applyFill="1" applyBorder="1" applyAlignment="1" applyProtection="1">
      <alignment horizontal="right" wrapText="1"/>
      <protection locked="0"/>
    </xf>
    <xf numFmtId="0" fontId="4" fillId="0" borderId="13" xfId="0" applyFont="1" applyFill="1" applyBorder="1" applyAlignment="1" applyProtection="1">
      <alignment horizontal="center" wrapText="1"/>
    </xf>
    <xf numFmtId="4" fontId="5" fillId="0" borderId="6"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center" vertical="center" wrapText="1"/>
    </xf>
    <xf numFmtId="0" fontId="5" fillId="0" borderId="20" xfId="1" applyFont="1" applyBorder="1" applyAlignment="1" applyProtection="1">
      <alignment horizontal="center" vertical="center"/>
      <protection locked="0" hidden="1"/>
    </xf>
    <xf numFmtId="0" fontId="4" fillId="0" borderId="0" xfId="1" applyFont="1" applyBorder="1" applyAlignment="1" applyProtection="1">
      <alignment horizontal="left" vertical="center" wrapText="1"/>
    </xf>
    <xf numFmtId="0" fontId="7" fillId="0" borderId="0" xfId="1" applyFont="1" applyBorder="1" applyAlignment="1" applyProtection="1">
      <alignment horizontal="center" vertical="center" wrapText="1"/>
    </xf>
    <xf numFmtId="0" fontId="4" fillId="0" borderId="0" xfId="0" applyFont="1" applyFill="1" applyBorder="1" applyAlignment="1" applyProtection="1">
      <alignment horizontal="center" wrapText="1"/>
    </xf>
    <xf numFmtId="0" fontId="5" fillId="0" borderId="17" xfId="1" applyFont="1" applyFill="1" applyBorder="1" applyAlignment="1" applyProtection="1">
      <alignment horizontal="right" vertical="center" wrapText="1"/>
      <protection locked="0"/>
    </xf>
    <xf numFmtId="0" fontId="11" fillId="0" borderId="18" xfId="0" applyFont="1" applyBorder="1" applyAlignment="1" applyProtection="1">
      <alignment horizontal="left" wrapText="1"/>
    </xf>
    <xf numFmtId="0" fontId="4" fillId="0" borderId="18" xfId="1" applyFont="1" applyFill="1" applyBorder="1" applyAlignment="1" applyProtection="1">
      <alignment horizontal="left" vertical="center" wrapText="1"/>
    </xf>
    <xf numFmtId="3" fontId="5" fillId="0" borderId="22" xfId="1" applyNumberFormat="1" applyFont="1" applyFill="1" applyBorder="1" applyAlignment="1" applyProtection="1">
      <alignment horizontal="right" vertical="center" wrapText="1"/>
      <protection locked="0"/>
    </xf>
    <xf numFmtId="3" fontId="5" fillId="0" borderId="21" xfId="1" applyNumberFormat="1" applyFont="1" applyFill="1" applyBorder="1" applyAlignment="1" applyProtection="1">
      <alignment horizontal="right" vertical="center" wrapText="1"/>
      <protection locked="0"/>
    </xf>
    <xf numFmtId="0" fontId="4" fillId="0" borderId="18" xfId="1" applyFont="1" applyBorder="1" applyAlignment="1" applyProtection="1">
      <alignment horizontal="left" vertical="center" wrapText="1"/>
    </xf>
    <xf numFmtId="0" fontId="6" fillId="0" borderId="0" xfId="1" applyFont="1" applyBorder="1" applyAlignment="1" applyProtection="1">
      <alignment horizontal="left" vertical="center" wrapText="1"/>
    </xf>
    <xf numFmtId="0" fontId="4" fillId="0" borderId="0" xfId="1" applyFont="1" applyFill="1" applyBorder="1" applyAlignment="1" applyProtection="1">
      <alignment horizontal="left" vertical="center" wrapText="1"/>
    </xf>
    <xf numFmtId="0" fontId="11" fillId="0" borderId="17" xfId="0" applyFont="1" applyBorder="1" applyAlignment="1" applyProtection="1">
      <alignment horizontal="left" wrapText="1"/>
    </xf>
    <xf numFmtId="0" fontId="7" fillId="0" borderId="0" xfId="1" applyFont="1" applyFill="1" applyBorder="1" applyAlignment="1" applyProtection="1">
      <alignment horizontal="center" vertical="center" wrapText="1"/>
    </xf>
    <xf numFmtId="2" fontId="13" fillId="0" borderId="24" xfId="0" applyNumberFormat="1" applyFont="1" applyBorder="1" applyAlignment="1" applyProtection="1">
      <alignment horizontal="center" vertical="center"/>
    </xf>
    <xf numFmtId="2" fontId="13" fillId="0" borderId="23" xfId="0" applyNumberFormat="1" applyFont="1" applyBorder="1" applyAlignment="1" applyProtection="1">
      <alignment horizontal="center" vertical="center"/>
    </xf>
    <xf numFmtId="0" fontId="5" fillId="0" borderId="14" xfId="0" applyFont="1" applyBorder="1" applyAlignment="1" applyProtection="1">
      <alignment horizontal="center" vertical="center" wrapText="1"/>
    </xf>
    <xf numFmtId="0" fontId="5" fillId="0" borderId="28" xfId="0" applyFont="1" applyBorder="1" applyAlignment="1" applyProtection="1">
      <alignment horizontal="center" vertical="center" wrapText="1"/>
    </xf>
    <xf numFmtId="2" fontId="13" fillId="0" borderId="27" xfId="0" applyNumberFormat="1" applyFont="1" applyBorder="1" applyAlignment="1" applyProtection="1">
      <alignment horizontal="center" vertical="center"/>
    </xf>
    <xf numFmtId="2" fontId="13" fillId="0" borderId="5" xfId="0" applyNumberFormat="1" applyFont="1" applyBorder="1" applyAlignment="1" applyProtection="1">
      <alignment horizontal="center" vertical="center"/>
    </xf>
    <xf numFmtId="14" fontId="0" fillId="0" borderId="5" xfId="0" applyNumberFormat="1" applyFill="1" applyBorder="1" applyAlignment="1" applyProtection="1">
      <alignment horizontal="left" wrapText="1"/>
      <protection locked="0"/>
    </xf>
    <xf numFmtId="2" fontId="11" fillId="0" borderId="12" xfId="0" applyNumberFormat="1" applyFont="1" applyBorder="1" applyAlignment="1" applyProtection="1">
      <alignment horizontal="center" vertical="center" wrapText="1"/>
    </xf>
    <xf numFmtId="2" fontId="11" fillId="0" borderId="16" xfId="0" applyNumberFormat="1" applyFont="1" applyBorder="1" applyAlignment="1" applyProtection="1">
      <alignment horizontal="center" vertical="center" wrapText="1"/>
    </xf>
  </cellXfs>
  <cellStyles count="2">
    <cellStyle name="Standard" xfId="0" builtinId="0"/>
    <cellStyle name="Standard 2" xfId="1"/>
  </cellStyles>
  <dxfs count="18">
    <dxf>
      <font>
        <color rgb="FFFF0000"/>
      </font>
    </dxf>
    <dxf>
      <font>
        <color rgb="FFFF0000"/>
      </font>
    </dxf>
    <dxf>
      <font>
        <color rgb="FF00B05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bgColor theme="0" tint="-0.14996795556505021"/>
        </patternFill>
      </fill>
    </dxf>
    <dxf>
      <font>
        <condense val="0"/>
        <extend val="0"/>
        <color indexed="10"/>
      </font>
    </dxf>
    <dxf>
      <font>
        <color rgb="FF00B050"/>
      </font>
    </dxf>
    <dxf>
      <font>
        <color rgb="FF00B050"/>
      </font>
    </dxf>
    <dxf>
      <font>
        <condense val="0"/>
        <extend val="0"/>
        <color indexed="10"/>
      </font>
    </dxf>
    <dxf>
      <font>
        <condense val="0"/>
        <extend val="0"/>
        <color indexed="10"/>
      </font>
    </dxf>
    <dxf>
      <font>
        <color rgb="FF00B050"/>
      </font>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FFFF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16"/>
  <sheetViews>
    <sheetView showGridLines="0" zoomScale="90" zoomScaleNormal="90" workbookViewId="0"/>
  </sheetViews>
  <sheetFormatPr baseColWidth="10" defaultRowHeight="12.75" x14ac:dyDescent="0.2"/>
  <cols>
    <col min="1" max="1" width="91.42578125" style="1" customWidth="1"/>
  </cols>
  <sheetData>
    <row r="1" spans="1:1" ht="28.5" customHeight="1" x14ac:dyDescent="0.2">
      <c r="A1" s="115" t="s">
        <v>68</v>
      </c>
    </row>
    <row r="3" spans="1:1" x14ac:dyDescent="0.2">
      <c r="A3" s="3" t="s">
        <v>12</v>
      </c>
    </row>
    <row r="4" spans="1:1" ht="231" customHeight="1" x14ac:dyDescent="0.2">
      <c r="A4" s="113" t="s">
        <v>67</v>
      </c>
    </row>
    <row r="5" spans="1:1" x14ac:dyDescent="0.2">
      <c r="A5" s="2"/>
    </row>
    <row r="6" spans="1:1" x14ac:dyDescent="0.2">
      <c r="A6" s="3" t="s">
        <v>0</v>
      </c>
    </row>
    <row r="7" spans="1:1" ht="116.25" customHeight="1" x14ac:dyDescent="0.2">
      <c r="A7" s="113" t="s">
        <v>1</v>
      </c>
    </row>
    <row r="8" spans="1:1" x14ac:dyDescent="0.2">
      <c r="A8" s="2"/>
    </row>
    <row r="9" spans="1:1" x14ac:dyDescent="0.2">
      <c r="A9" s="3" t="s">
        <v>10</v>
      </c>
    </row>
    <row r="10" spans="1:1" ht="40.700000000000003" customHeight="1" x14ac:dyDescent="0.2">
      <c r="A10" s="114" t="s">
        <v>61</v>
      </c>
    </row>
    <row r="11" spans="1:1" x14ac:dyDescent="0.2">
      <c r="A11" s="2"/>
    </row>
    <row r="12" spans="1:1" x14ac:dyDescent="0.2">
      <c r="A12" s="3" t="s">
        <v>13</v>
      </c>
    </row>
    <row r="13" spans="1:1" ht="65.25" customHeight="1" x14ac:dyDescent="0.2">
      <c r="A13" s="113" t="s">
        <v>32</v>
      </c>
    </row>
    <row r="16" spans="1:1" x14ac:dyDescent="0.2">
      <c r="A16" s="66"/>
    </row>
  </sheetData>
  <sheetProtection selectLockedCells="1"/>
  <phoneticPr fontId="0" type="noConversion"/>
  <pageMargins left="0.78740157499999996" right="0.78740157499999996" top="0.984251969" bottom="0.984251969" header="0.4921259845" footer="0.4921259845"/>
  <pageSetup paperSize="9" scale="97" fitToHeight="0"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V64"/>
  <sheetViews>
    <sheetView showGridLines="0" tabSelected="1" zoomScale="90" zoomScaleNormal="90" workbookViewId="0">
      <selection activeCell="E33" sqref="E33"/>
    </sheetView>
  </sheetViews>
  <sheetFormatPr baseColWidth="10" defaultColWidth="11.42578125" defaultRowHeight="15" customHeight="1" x14ac:dyDescent="0.2"/>
  <cols>
    <col min="1" max="1" width="1.42578125" style="6" customWidth="1"/>
    <col min="2" max="2" width="5" style="6" customWidth="1"/>
    <col min="3" max="3" width="16.5703125" style="6" customWidth="1"/>
    <col min="4" max="4" width="20.42578125" style="6" customWidth="1"/>
    <col min="5" max="5" width="18.140625" style="6" customWidth="1"/>
    <col min="6" max="6" width="17.5703125" style="6" customWidth="1"/>
    <col min="7" max="7" width="39.5703125" style="6" customWidth="1"/>
    <col min="8" max="8" width="20.140625" style="6" customWidth="1"/>
    <col min="9" max="9" width="55.42578125" style="6" customWidth="1"/>
    <col min="10" max="10" width="13.85546875" style="6" customWidth="1"/>
    <col min="11" max="11" width="20.7109375" style="6" customWidth="1"/>
    <col min="12" max="12" width="23.140625" style="6" customWidth="1"/>
    <col min="13" max="13" width="17.42578125" style="6" customWidth="1"/>
    <col min="14" max="14" width="27.42578125" style="6" customWidth="1"/>
    <col min="15" max="15" width="12.28515625" style="6" hidden="1" customWidth="1"/>
    <col min="16" max="17" width="11.42578125" style="6" hidden="1" customWidth="1"/>
    <col min="18" max="31" width="11.42578125" style="6" customWidth="1"/>
    <col min="32" max="16384" width="11.42578125" style="6"/>
  </cols>
  <sheetData>
    <row r="1" spans="2:19" ht="15" customHeight="1" x14ac:dyDescent="0.2">
      <c r="B1" s="134" t="s">
        <v>78</v>
      </c>
      <c r="C1" s="134"/>
      <c r="D1" s="134"/>
      <c r="E1" s="134"/>
      <c r="F1" s="134"/>
      <c r="G1" s="134"/>
      <c r="H1" s="134"/>
      <c r="I1" s="134"/>
      <c r="J1" s="80"/>
      <c r="M1" s="67"/>
      <c r="N1" s="67" t="s">
        <v>69</v>
      </c>
      <c r="O1" s="67"/>
    </row>
    <row r="2" spans="2:19" ht="15" customHeight="1" x14ac:dyDescent="0.2">
      <c r="B2" s="81"/>
      <c r="C2" s="81"/>
      <c r="D2" s="81"/>
      <c r="E2" s="81"/>
      <c r="F2" s="81"/>
      <c r="G2" s="81"/>
      <c r="H2" s="81"/>
      <c r="I2" s="81"/>
      <c r="J2" s="80"/>
    </row>
    <row r="3" spans="2:19" ht="15" customHeight="1" x14ac:dyDescent="0.2">
      <c r="B3" s="148" t="s">
        <v>17</v>
      </c>
      <c r="C3" s="149"/>
      <c r="D3" s="149"/>
      <c r="E3" s="149"/>
      <c r="F3" s="149"/>
      <c r="G3" s="149"/>
      <c r="H3" s="149"/>
      <c r="I3" s="149"/>
      <c r="J3" s="149"/>
      <c r="S3" s="7"/>
    </row>
    <row r="4" spans="2:19" ht="15" customHeight="1" x14ac:dyDescent="0.2">
      <c r="B4" s="150" t="s">
        <v>44</v>
      </c>
      <c r="C4" s="150"/>
      <c r="D4" s="150"/>
      <c r="E4" s="150"/>
      <c r="F4" s="151"/>
      <c r="G4" s="151"/>
      <c r="H4" s="151"/>
      <c r="I4" s="151"/>
      <c r="J4" s="151"/>
      <c r="S4" s="7"/>
    </row>
    <row r="5" spans="2:19" ht="15" customHeight="1" x14ac:dyDescent="0.2">
      <c r="B5" s="127" t="s">
        <v>45</v>
      </c>
      <c r="C5" s="127"/>
      <c r="D5" s="127"/>
      <c r="E5" s="127"/>
      <c r="F5" s="151"/>
      <c r="G5" s="151"/>
      <c r="H5" s="151"/>
      <c r="I5" s="151"/>
      <c r="J5" s="151"/>
      <c r="S5" s="7"/>
    </row>
    <row r="6" spans="2:19" ht="15" customHeight="1" x14ac:dyDescent="0.2">
      <c r="B6" s="127" t="s">
        <v>46</v>
      </c>
      <c r="C6" s="127"/>
      <c r="D6" s="127"/>
      <c r="E6" s="127"/>
      <c r="F6" s="151"/>
      <c r="G6" s="151"/>
      <c r="H6" s="151"/>
      <c r="I6" s="151"/>
      <c r="J6" s="151"/>
      <c r="S6" s="7"/>
    </row>
    <row r="7" spans="2:19" ht="15" customHeight="1" x14ac:dyDescent="0.2">
      <c r="B7" s="127" t="s">
        <v>47</v>
      </c>
      <c r="C7" s="127"/>
      <c r="D7" s="127"/>
      <c r="E7" s="127"/>
      <c r="F7" s="151"/>
      <c r="G7" s="151"/>
      <c r="H7" s="151"/>
      <c r="I7" s="151"/>
      <c r="J7" s="151"/>
      <c r="S7" s="7"/>
    </row>
    <row r="8" spans="2:19" ht="15" customHeight="1" x14ac:dyDescent="0.2">
      <c r="B8" s="127" t="s">
        <v>66</v>
      </c>
      <c r="C8" s="127"/>
      <c r="D8" s="127"/>
      <c r="E8" s="127"/>
      <c r="F8" s="151"/>
      <c r="G8" s="151"/>
      <c r="H8" s="151"/>
      <c r="I8" s="151"/>
      <c r="J8" s="151"/>
      <c r="S8" s="7"/>
    </row>
    <row r="9" spans="2:19" ht="15" customHeight="1" x14ac:dyDescent="0.2">
      <c r="B9" s="127" t="s">
        <v>48</v>
      </c>
      <c r="C9" s="127"/>
      <c r="D9" s="127"/>
      <c r="E9" s="127"/>
      <c r="F9" s="151"/>
      <c r="G9" s="151"/>
      <c r="H9" s="151"/>
      <c r="I9" s="151"/>
      <c r="J9" s="151"/>
      <c r="S9" s="7"/>
    </row>
    <row r="10" spans="2:19" ht="15" customHeight="1" x14ac:dyDescent="0.2">
      <c r="B10" s="127" t="s">
        <v>49</v>
      </c>
      <c r="C10" s="127"/>
      <c r="D10" s="127"/>
      <c r="E10" s="127"/>
      <c r="F10" s="152"/>
      <c r="G10" s="152"/>
      <c r="H10" s="152"/>
      <c r="I10" s="152"/>
      <c r="J10" s="152"/>
      <c r="S10" s="7"/>
    </row>
    <row r="11" spans="2:19" ht="15" customHeight="1" x14ac:dyDescent="0.2">
      <c r="B11" s="127" t="s">
        <v>50</v>
      </c>
      <c r="C11" s="127"/>
      <c r="D11" s="127"/>
      <c r="E11" s="127"/>
      <c r="F11" s="127"/>
      <c r="G11" s="127"/>
      <c r="H11" s="127"/>
      <c r="I11" s="127"/>
      <c r="J11" s="77"/>
      <c r="S11" s="7"/>
    </row>
    <row r="12" spans="2:19" ht="15" customHeight="1" x14ac:dyDescent="0.2">
      <c r="B12" s="127" t="s">
        <v>53</v>
      </c>
      <c r="C12" s="127"/>
      <c r="D12" s="127"/>
      <c r="E12" s="127"/>
      <c r="F12" s="127"/>
      <c r="G12" s="127"/>
      <c r="H12" s="127"/>
      <c r="I12" s="127"/>
      <c r="J12" s="78"/>
      <c r="S12" s="7"/>
    </row>
    <row r="13" spans="2:19" ht="15" customHeight="1" x14ac:dyDescent="0.2">
      <c r="B13" s="127" t="s">
        <v>54</v>
      </c>
      <c r="C13" s="127"/>
      <c r="D13" s="127"/>
      <c r="E13" s="127"/>
      <c r="F13" s="127"/>
      <c r="G13" s="127"/>
      <c r="H13" s="127"/>
      <c r="I13" s="127"/>
      <c r="J13" s="79">
        <f>ROUNDUP(J12*0.7,0)</f>
        <v>0</v>
      </c>
      <c r="S13" s="7"/>
    </row>
    <row r="14" spans="2:19" ht="15" customHeight="1" x14ac:dyDescent="0.2">
      <c r="B14" s="127" t="s">
        <v>76</v>
      </c>
      <c r="C14" s="127"/>
      <c r="D14" s="127"/>
      <c r="E14" s="127"/>
      <c r="F14" s="127"/>
      <c r="G14" s="127"/>
      <c r="H14" s="127"/>
      <c r="I14" s="127"/>
      <c r="J14" s="78"/>
      <c r="S14" s="7"/>
    </row>
    <row r="15" spans="2:19" ht="5.25" customHeight="1" x14ac:dyDescent="0.2">
      <c r="B15" s="123"/>
      <c r="C15" s="124"/>
      <c r="D15" s="124"/>
      <c r="E15" s="124"/>
      <c r="F15" s="124"/>
      <c r="G15" s="124"/>
      <c r="H15" s="124"/>
      <c r="I15" s="125"/>
      <c r="S15" s="7"/>
    </row>
    <row r="16" spans="2:19" ht="15" customHeight="1" x14ac:dyDescent="0.2">
      <c r="B16" s="127" t="s">
        <v>75</v>
      </c>
      <c r="C16" s="127"/>
      <c r="D16" s="127"/>
      <c r="E16" s="127"/>
      <c r="F16" s="127"/>
      <c r="G16" s="127"/>
      <c r="H16" s="127"/>
      <c r="I16" s="127"/>
      <c r="J16" s="88">
        <v>7.1428571428571425E-2</v>
      </c>
      <c r="S16" s="7"/>
    </row>
    <row r="17" spans="2:22" ht="15" hidden="1" customHeight="1" x14ac:dyDescent="0.2">
      <c r="B17" s="120"/>
      <c r="C17" s="120"/>
      <c r="D17" s="120"/>
      <c r="E17" s="120"/>
      <c r="F17" s="120"/>
      <c r="G17" s="120"/>
      <c r="H17" s="120"/>
      <c r="I17" s="120"/>
      <c r="J17" s="88"/>
      <c r="S17" s="7"/>
    </row>
    <row r="18" spans="2:22" ht="15" customHeight="1" x14ac:dyDescent="0.2">
      <c r="B18" s="127"/>
      <c r="C18" s="127"/>
      <c r="D18" s="127"/>
      <c r="E18" s="127"/>
      <c r="F18" s="127"/>
      <c r="G18" s="127"/>
      <c r="H18" s="127"/>
      <c r="I18" s="127"/>
      <c r="S18" s="7"/>
    </row>
    <row r="19" spans="2:22" ht="12.2" customHeight="1" x14ac:dyDescent="0.2">
      <c r="B19" s="8"/>
      <c r="C19" s="8"/>
      <c r="D19" s="8"/>
      <c r="E19" s="9"/>
      <c r="F19" s="9"/>
      <c r="G19" s="9"/>
      <c r="H19" s="9"/>
      <c r="I19" s="9"/>
      <c r="S19" s="7"/>
    </row>
    <row r="20" spans="2:22" ht="15" customHeight="1" thickBot="1" x14ac:dyDescent="0.25">
      <c r="B20" s="135"/>
      <c r="C20" s="135"/>
      <c r="D20" s="12"/>
      <c r="E20" s="136" t="s">
        <v>6</v>
      </c>
      <c r="F20" s="137"/>
      <c r="G20" s="137" t="s">
        <v>7</v>
      </c>
      <c r="H20" s="153"/>
      <c r="P20" s="59"/>
      <c r="Q20" s="57"/>
      <c r="R20" s="41"/>
      <c r="S20" s="58"/>
      <c r="V20" s="11"/>
    </row>
    <row r="21" spans="2:22" ht="46.5" customHeight="1" thickTop="1" x14ac:dyDescent="0.2">
      <c r="B21" s="135"/>
      <c r="C21" s="135"/>
      <c r="D21" s="12"/>
      <c r="E21" s="172" t="s">
        <v>26</v>
      </c>
      <c r="F21" s="173"/>
      <c r="G21" s="13" t="s">
        <v>24</v>
      </c>
      <c r="H21" s="14" t="s">
        <v>25</v>
      </c>
      <c r="P21" s="60"/>
      <c r="Q21" s="57"/>
      <c r="R21" s="41"/>
      <c r="S21" s="61"/>
      <c r="V21" s="11"/>
    </row>
    <row r="22" spans="2:22" ht="15" customHeight="1" x14ac:dyDescent="0.2">
      <c r="B22" s="140" t="s">
        <v>59</v>
      </c>
      <c r="C22" s="140"/>
      <c r="D22" s="140"/>
      <c r="E22" s="174">
        <f>ROUND(J13*J16,2)</f>
        <v>0</v>
      </c>
      <c r="F22" s="170"/>
      <c r="G22" s="16">
        <f>ROUNDUP((SUMIF(G29:G44,$B$22,J29:J44))/39,2)</f>
        <v>0</v>
      </c>
      <c r="H22" s="16">
        <f>ROUNDUP(SUMIF(Q30:Q44,"JA",J30:J44)/39,2)</f>
        <v>0</v>
      </c>
      <c r="P22" s="17"/>
      <c r="Q22" s="10"/>
      <c r="S22" s="15"/>
      <c r="V22" s="11"/>
    </row>
    <row r="23" spans="2:22" ht="15" customHeight="1" x14ac:dyDescent="0.2">
      <c r="B23" s="141" t="s">
        <v>60</v>
      </c>
      <c r="C23" s="141"/>
      <c r="D23" s="141"/>
      <c r="E23" s="175"/>
      <c r="F23" s="171"/>
      <c r="G23" s="16">
        <f>ROUNDUP((SUMIF(G30:G44,$B$23,J30:J44))/39,2)</f>
        <v>0</v>
      </c>
      <c r="H23" s="16">
        <f>ROUNDUP(SUMIF(P30:P44,"JA",J30:J44)/39,2)</f>
        <v>0</v>
      </c>
      <c r="P23" s="17"/>
      <c r="Q23" s="10"/>
      <c r="S23" s="15"/>
      <c r="V23" s="11"/>
    </row>
    <row r="24" spans="2:22" ht="15" customHeight="1" x14ac:dyDescent="0.2">
      <c r="B24" s="142" t="s">
        <v>8</v>
      </c>
      <c r="C24" s="142"/>
      <c r="D24" s="142"/>
      <c r="E24" s="177">
        <f>SUM(E22)</f>
        <v>0</v>
      </c>
      <c r="F24" s="178"/>
      <c r="G24" s="110">
        <f>SUM(G22+G23)</f>
        <v>0</v>
      </c>
      <c r="H24" s="110">
        <f>SUM(H22+H23)</f>
        <v>0</v>
      </c>
      <c r="P24" s="18"/>
      <c r="Q24" s="10"/>
      <c r="S24" s="15"/>
      <c r="V24" s="11"/>
    </row>
    <row r="25" spans="2:22" ht="44.45" customHeight="1" x14ac:dyDescent="0.2">
      <c r="B25" s="126" t="s">
        <v>56</v>
      </c>
      <c r="C25" s="126"/>
      <c r="D25" s="126"/>
      <c r="E25" s="126"/>
      <c r="F25" s="126"/>
      <c r="G25" s="126"/>
      <c r="H25" s="126"/>
      <c r="I25" s="126"/>
      <c r="J25" s="126"/>
      <c r="Q25" s="18"/>
      <c r="R25" s="18"/>
      <c r="S25" s="19"/>
      <c r="V25" s="11"/>
    </row>
    <row r="26" spans="2:22" ht="12.2" customHeight="1" x14ac:dyDescent="0.2">
      <c r="Q26" s="18"/>
      <c r="R26" s="18"/>
      <c r="S26" s="19"/>
      <c r="V26" s="11"/>
    </row>
    <row r="27" spans="2:22" ht="41.45" customHeight="1" x14ac:dyDescent="0.25">
      <c r="B27" s="145" t="s">
        <v>10</v>
      </c>
      <c r="C27" s="145"/>
      <c r="D27" s="145"/>
      <c r="E27" s="145"/>
      <c r="F27" s="145"/>
      <c r="G27" s="145"/>
      <c r="H27" s="145"/>
      <c r="I27" s="145"/>
      <c r="L27" s="146" t="s">
        <v>23</v>
      </c>
      <c r="M27" s="147"/>
      <c r="N27" s="83"/>
      <c r="V27" s="11"/>
    </row>
    <row r="28" spans="2:22" ht="53.65" customHeight="1" x14ac:dyDescent="0.2">
      <c r="B28" s="20" t="s">
        <v>14</v>
      </c>
      <c r="C28" s="139" t="s">
        <v>3</v>
      </c>
      <c r="D28" s="139"/>
      <c r="E28" s="21" t="s">
        <v>4</v>
      </c>
      <c r="F28" s="21" t="s">
        <v>9</v>
      </c>
      <c r="G28" s="21" t="s">
        <v>5</v>
      </c>
      <c r="H28" s="21" t="s">
        <v>65</v>
      </c>
      <c r="I28" s="20" t="s">
        <v>18</v>
      </c>
      <c r="J28" s="21" t="s">
        <v>64</v>
      </c>
      <c r="K28" s="21" t="s">
        <v>29</v>
      </c>
      <c r="L28" s="21" t="s">
        <v>19</v>
      </c>
      <c r="M28" s="21" t="s">
        <v>20</v>
      </c>
      <c r="N28" s="21" t="s">
        <v>28</v>
      </c>
      <c r="V28" s="11"/>
    </row>
    <row r="29" spans="2:22" ht="1.35" customHeight="1" x14ac:dyDescent="0.2">
      <c r="B29" s="22"/>
      <c r="C29" s="23"/>
      <c r="D29" s="23"/>
      <c r="E29" s="23"/>
      <c r="F29" s="23"/>
      <c r="G29" s="23"/>
      <c r="H29" s="24"/>
      <c r="I29" s="25"/>
      <c r="J29" s="23"/>
      <c r="K29" s="23"/>
      <c r="L29" s="23"/>
      <c r="M29" s="23"/>
      <c r="N29" s="26"/>
      <c r="V29" s="11"/>
    </row>
    <row r="30" spans="2:22" ht="12.75" x14ac:dyDescent="0.2">
      <c r="B30" s="27">
        <v>1</v>
      </c>
      <c r="C30" s="143"/>
      <c r="D30" s="144"/>
      <c r="E30" s="32"/>
      <c r="F30" s="29"/>
      <c r="G30" s="28"/>
      <c r="H30" s="121"/>
      <c r="I30" s="5"/>
      <c r="J30" s="31"/>
      <c r="K30" s="28"/>
      <c r="L30" s="32"/>
      <c r="M30" s="33"/>
      <c r="N30" s="5"/>
      <c r="P30" s="62" t="str">
        <f>IF(AND(G30="Sozialpädagogin/Sozialpädagoge",K30="festangestellt"),"ja"," " )</f>
        <v xml:space="preserve"> </v>
      </c>
      <c r="Q30" s="62" t="str">
        <f>IF(AND(G30="Ausbildungsbegleiterin/Ausbildungsbegleiter",K30="festangestellt"),"ja"," " )</f>
        <v xml:space="preserve"> </v>
      </c>
      <c r="S30" s="34"/>
      <c r="V30" s="11"/>
    </row>
    <row r="31" spans="2:22" ht="12.75" x14ac:dyDescent="0.2">
      <c r="B31" s="35">
        <v>2</v>
      </c>
      <c r="C31" s="138"/>
      <c r="D31" s="122"/>
      <c r="E31" s="36"/>
      <c r="F31" s="37"/>
      <c r="G31" s="111"/>
      <c r="H31" s="176"/>
      <c r="I31" s="5"/>
      <c r="J31" s="38"/>
      <c r="K31" s="36"/>
      <c r="L31" s="36"/>
      <c r="M31" s="39"/>
      <c r="N31" s="5"/>
      <c r="P31" s="62" t="str">
        <f t="shared" ref="P31:P44" si="0">IF(AND(G31="Sozialpädagogin/Sozialpädagoge",K31="festangestellt"),"ja"," " )</f>
        <v xml:space="preserve"> </v>
      </c>
      <c r="Q31" s="62" t="str">
        <f t="shared" ref="Q31:Q44" si="1">IF(AND(G31="Ausbildungsbegleiterin/Ausbildungsbegleiter",K31="festangestellt"),"ja"," " )</f>
        <v xml:space="preserve"> </v>
      </c>
      <c r="S31" s="34"/>
      <c r="V31" s="11"/>
    </row>
    <row r="32" spans="2:22" ht="12.75" x14ac:dyDescent="0.2">
      <c r="B32" s="35">
        <v>3</v>
      </c>
      <c r="C32" s="122"/>
      <c r="D32" s="122"/>
      <c r="E32" s="36"/>
      <c r="F32" s="37"/>
      <c r="G32" s="111"/>
      <c r="H32" s="30"/>
      <c r="I32" s="5"/>
      <c r="J32" s="38"/>
      <c r="K32" s="36"/>
      <c r="L32" s="36"/>
      <c r="M32" s="39"/>
      <c r="N32" s="5"/>
      <c r="P32" s="62" t="str">
        <f t="shared" si="0"/>
        <v xml:space="preserve"> </v>
      </c>
      <c r="Q32" s="62" t="str">
        <f t="shared" si="1"/>
        <v xml:space="preserve"> </v>
      </c>
      <c r="S32" s="34"/>
      <c r="V32" s="11"/>
    </row>
    <row r="33" spans="2:22" ht="12.75" x14ac:dyDescent="0.2">
      <c r="B33" s="35">
        <v>4</v>
      </c>
      <c r="C33" s="122"/>
      <c r="D33" s="122"/>
      <c r="E33" s="36"/>
      <c r="F33" s="37"/>
      <c r="G33" s="111"/>
      <c r="H33" s="30"/>
      <c r="I33" s="5"/>
      <c r="J33" s="38"/>
      <c r="K33" s="36"/>
      <c r="L33" s="36"/>
      <c r="M33" s="39"/>
      <c r="N33" s="5"/>
      <c r="P33" s="62" t="str">
        <f t="shared" si="0"/>
        <v xml:space="preserve"> </v>
      </c>
      <c r="Q33" s="62" t="str">
        <f t="shared" si="1"/>
        <v xml:space="preserve"> </v>
      </c>
      <c r="S33" s="34"/>
      <c r="V33" s="11"/>
    </row>
    <row r="34" spans="2:22" ht="12.75" x14ac:dyDescent="0.2">
      <c r="B34" s="35">
        <v>5</v>
      </c>
      <c r="C34" s="122"/>
      <c r="D34" s="122"/>
      <c r="E34" s="36"/>
      <c r="F34" s="37"/>
      <c r="G34" s="111"/>
      <c r="H34" s="30"/>
      <c r="I34" s="5"/>
      <c r="J34" s="38"/>
      <c r="K34" s="36"/>
      <c r="L34" s="36"/>
      <c r="M34" s="39"/>
      <c r="N34" s="5"/>
      <c r="P34" s="62" t="str">
        <f t="shared" si="0"/>
        <v xml:space="preserve"> </v>
      </c>
      <c r="Q34" s="62" t="str">
        <f t="shared" si="1"/>
        <v xml:space="preserve"> </v>
      </c>
      <c r="V34" s="11"/>
    </row>
    <row r="35" spans="2:22" ht="12.75" x14ac:dyDescent="0.2">
      <c r="B35" s="35">
        <v>6</v>
      </c>
      <c r="C35" s="122"/>
      <c r="D35" s="122"/>
      <c r="E35" s="36"/>
      <c r="F35" s="37"/>
      <c r="G35" s="111"/>
      <c r="H35" s="30"/>
      <c r="I35" s="5"/>
      <c r="J35" s="38"/>
      <c r="K35" s="36"/>
      <c r="L35" s="36"/>
      <c r="M35" s="39"/>
      <c r="N35" s="5"/>
      <c r="P35" s="62" t="str">
        <f t="shared" si="0"/>
        <v xml:space="preserve"> </v>
      </c>
      <c r="Q35" s="62" t="str">
        <f t="shared" si="1"/>
        <v xml:space="preserve"> </v>
      </c>
      <c r="V35" s="11"/>
    </row>
    <row r="36" spans="2:22" ht="12.75" x14ac:dyDescent="0.2">
      <c r="B36" s="35">
        <v>7</v>
      </c>
      <c r="C36" s="122"/>
      <c r="D36" s="122"/>
      <c r="E36" s="36"/>
      <c r="F36" s="37"/>
      <c r="G36" s="111"/>
      <c r="H36" s="30"/>
      <c r="I36" s="5"/>
      <c r="J36" s="38"/>
      <c r="K36" s="36"/>
      <c r="L36" s="36"/>
      <c r="M36" s="39"/>
      <c r="N36" s="5"/>
      <c r="P36" s="62" t="str">
        <f t="shared" si="0"/>
        <v xml:space="preserve"> </v>
      </c>
      <c r="Q36" s="62" t="str">
        <f t="shared" si="1"/>
        <v xml:space="preserve"> </v>
      </c>
      <c r="V36" s="11"/>
    </row>
    <row r="37" spans="2:22" s="40" customFormat="1" ht="12.75" x14ac:dyDescent="0.2">
      <c r="B37" s="35">
        <v>8</v>
      </c>
      <c r="C37" s="122"/>
      <c r="D37" s="122"/>
      <c r="E37" s="36"/>
      <c r="F37" s="37"/>
      <c r="G37" s="111"/>
      <c r="H37" s="30"/>
      <c r="I37" s="5"/>
      <c r="J37" s="38"/>
      <c r="K37" s="36"/>
      <c r="L37" s="36"/>
      <c r="M37" s="39"/>
      <c r="N37" s="5"/>
      <c r="P37" s="62" t="str">
        <f t="shared" si="0"/>
        <v xml:space="preserve"> </v>
      </c>
      <c r="Q37" s="62" t="str">
        <f t="shared" si="1"/>
        <v xml:space="preserve"> </v>
      </c>
      <c r="V37" s="11"/>
    </row>
    <row r="38" spans="2:22" ht="12.75" x14ac:dyDescent="0.2">
      <c r="B38" s="35">
        <v>9</v>
      </c>
      <c r="C38" s="122"/>
      <c r="D38" s="122"/>
      <c r="E38" s="36"/>
      <c r="F38" s="37"/>
      <c r="G38" s="111"/>
      <c r="H38" s="30"/>
      <c r="I38" s="5"/>
      <c r="J38" s="38"/>
      <c r="K38" s="36"/>
      <c r="L38" s="36"/>
      <c r="M38" s="39"/>
      <c r="N38" s="5"/>
      <c r="P38" s="62" t="str">
        <f t="shared" si="0"/>
        <v xml:space="preserve"> </v>
      </c>
      <c r="Q38" s="62" t="str">
        <f t="shared" si="1"/>
        <v xml:space="preserve"> </v>
      </c>
      <c r="V38" s="11"/>
    </row>
    <row r="39" spans="2:22" ht="12.75" x14ac:dyDescent="0.2">
      <c r="B39" s="35">
        <v>10</v>
      </c>
      <c r="C39" s="122"/>
      <c r="D39" s="122"/>
      <c r="E39" s="36"/>
      <c r="F39" s="37"/>
      <c r="G39" s="111"/>
      <c r="H39" s="30"/>
      <c r="I39" s="5"/>
      <c r="J39" s="38"/>
      <c r="K39" s="36"/>
      <c r="L39" s="36"/>
      <c r="M39" s="39"/>
      <c r="N39" s="5"/>
      <c r="P39" s="62" t="str">
        <f t="shared" si="0"/>
        <v xml:space="preserve"> </v>
      </c>
      <c r="Q39" s="62" t="str">
        <f t="shared" si="1"/>
        <v xml:space="preserve"> </v>
      </c>
      <c r="V39" s="11"/>
    </row>
    <row r="40" spans="2:22" ht="12.75" x14ac:dyDescent="0.2">
      <c r="B40" s="35">
        <v>11</v>
      </c>
      <c r="C40" s="122"/>
      <c r="D40" s="122"/>
      <c r="E40" s="36"/>
      <c r="F40" s="37"/>
      <c r="G40" s="111"/>
      <c r="H40" s="30"/>
      <c r="I40" s="5"/>
      <c r="J40" s="38"/>
      <c r="K40" s="36"/>
      <c r="L40" s="36"/>
      <c r="M40" s="39"/>
      <c r="N40" s="5"/>
      <c r="P40" s="62" t="str">
        <f t="shared" si="0"/>
        <v xml:space="preserve"> </v>
      </c>
      <c r="Q40" s="62" t="str">
        <f t="shared" si="1"/>
        <v xml:space="preserve"> </v>
      </c>
      <c r="V40" s="11"/>
    </row>
    <row r="41" spans="2:22" ht="12.75" x14ac:dyDescent="0.2">
      <c r="B41" s="35">
        <v>12</v>
      </c>
      <c r="C41" s="122"/>
      <c r="D41" s="122"/>
      <c r="E41" s="36"/>
      <c r="F41" s="37"/>
      <c r="G41" s="111"/>
      <c r="H41" s="30"/>
      <c r="I41" s="5"/>
      <c r="J41" s="38"/>
      <c r="K41" s="36"/>
      <c r="L41" s="36"/>
      <c r="M41" s="39"/>
      <c r="N41" s="5"/>
      <c r="P41" s="62" t="str">
        <f t="shared" si="0"/>
        <v xml:space="preserve"> </v>
      </c>
      <c r="Q41" s="62" t="str">
        <f t="shared" si="1"/>
        <v xml:space="preserve"> </v>
      </c>
      <c r="V41" s="11"/>
    </row>
    <row r="42" spans="2:22" ht="12.75" x14ac:dyDescent="0.2">
      <c r="B42" s="35">
        <v>13</v>
      </c>
      <c r="C42" s="122"/>
      <c r="D42" s="122"/>
      <c r="E42" s="36"/>
      <c r="F42" s="37"/>
      <c r="G42" s="111"/>
      <c r="H42" s="30"/>
      <c r="I42" s="5"/>
      <c r="J42" s="38"/>
      <c r="K42" s="36"/>
      <c r="L42" s="36"/>
      <c r="M42" s="39"/>
      <c r="N42" s="5"/>
      <c r="P42" s="62" t="str">
        <f t="shared" si="0"/>
        <v xml:space="preserve"> </v>
      </c>
      <c r="Q42" s="62" t="str">
        <f t="shared" si="1"/>
        <v xml:space="preserve"> </v>
      </c>
      <c r="V42" s="11"/>
    </row>
    <row r="43" spans="2:22" ht="12.75" x14ac:dyDescent="0.2">
      <c r="B43" s="35">
        <v>14</v>
      </c>
      <c r="C43" s="122"/>
      <c r="D43" s="122"/>
      <c r="E43" s="36"/>
      <c r="F43" s="37"/>
      <c r="G43" s="111"/>
      <c r="H43" s="30"/>
      <c r="I43" s="5"/>
      <c r="J43" s="38"/>
      <c r="K43" s="36"/>
      <c r="L43" s="36"/>
      <c r="M43" s="39"/>
      <c r="N43" s="5"/>
      <c r="P43" s="62" t="str">
        <f t="shared" si="0"/>
        <v xml:space="preserve"> </v>
      </c>
      <c r="Q43" s="62" t="str">
        <f t="shared" si="1"/>
        <v xml:space="preserve"> </v>
      </c>
      <c r="V43" s="11"/>
    </row>
    <row r="44" spans="2:22" ht="12.75" x14ac:dyDescent="0.2">
      <c r="B44" s="35">
        <v>15</v>
      </c>
      <c r="C44" s="122"/>
      <c r="D44" s="122"/>
      <c r="E44" s="36"/>
      <c r="F44" s="37"/>
      <c r="G44" s="111"/>
      <c r="H44" s="30"/>
      <c r="I44" s="5"/>
      <c r="J44" s="38"/>
      <c r="K44" s="36"/>
      <c r="L44" s="36"/>
      <c r="M44" s="39"/>
      <c r="N44" s="5"/>
      <c r="P44" s="62" t="str">
        <f t="shared" si="0"/>
        <v xml:space="preserve"> </v>
      </c>
      <c r="Q44" s="62" t="str">
        <f t="shared" si="1"/>
        <v xml:space="preserve"> </v>
      </c>
      <c r="V44" s="11"/>
    </row>
    <row r="45" spans="2:22" ht="15" customHeight="1" x14ac:dyDescent="0.2">
      <c r="B45" s="41"/>
      <c r="C45" s="42"/>
      <c r="D45" s="42"/>
      <c r="E45" s="41"/>
      <c r="F45" s="43"/>
      <c r="G45" s="41"/>
      <c r="H45" s="41"/>
      <c r="I45" s="44"/>
      <c r="J45" s="41"/>
      <c r="V45" s="11"/>
    </row>
    <row r="47" spans="2:22" ht="18.75" customHeight="1" x14ac:dyDescent="0.2">
      <c r="B47" s="133" t="s">
        <v>11</v>
      </c>
      <c r="C47" s="133"/>
      <c r="D47" s="133"/>
      <c r="E47" s="133"/>
      <c r="F47" s="133"/>
      <c r="G47" s="133"/>
      <c r="H47" s="133"/>
      <c r="I47" s="133"/>
    </row>
    <row r="48" spans="2:22" ht="43.5" customHeight="1" x14ac:dyDescent="0.2">
      <c r="B48" s="45"/>
      <c r="C48" s="45"/>
      <c r="D48" s="45"/>
      <c r="E48" s="45"/>
      <c r="F48" s="45"/>
      <c r="G48" s="45"/>
      <c r="H48" s="45"/>
      <c r="I48" s="45"/>
      <c r="L48" s="126" t="s">
        <v>62</v>
      </c>
      <c r="M48" s="126"/>
      <c r="N48" s="46"/>
    </row>
    <row r="49" spans="2:14" ht="55.7" customHeight="1" x14ac:dyDescent="0.2">
      <c r="B49" s="47" t="s">
        <v>2</v>
      </c>
      <c r="C49" s="139" t="s">
        <v>3</v>
      </c>
      <c r="D49" s="139"/>
      <c r="E49" s="21" t="s">
        <v>4</v>
      </c>
      <c r="F49" s="21" t="s">
        <v>9</v>
      </c>
      <c r="G49" s="21" t="s">
        <v>5</v>
      </c>
      <c r="H49" s="21" t="s">
        <v>65</v>
      </c>
      <c r="I49" s="20" t="s">
        <v>18</v>
      </c>
      <c r="J49" s="21" t="s">
        <v>63</v>
      </c>
      <c r="K49" s="21" t="s">
        <v>30</v>
      </c>
      <c r="L49" s="21" t="s">
        <v>19</v>
      </c>
      <c r="M49" s="21" t="s">
        <v>20</v>
      </c>
      <c r="N49" s="21" t="s">
        <v>28</v>
      </c>
    </row>
    <row r="50" spans="2:14" ht="2.1" customHeight="1" x14ac:dyDescent="0.2">
      <c r="B50" s="22"/>
      <c r="C50" s="130"/>
      <c r="D50" s="131"/>
      <c r="E50" s="23"/>
      <c r="F50" s="23"/>
      <c r="G50" s="23"/>
      <c r="H50" s="24"/>
      <c r="I50" s="48"/>
      <c r="J50" s="23"/>
      <c r="K50" s="23"/>
      <c r="L50" s="23"/>
      <c r="M50" s="23"/>
      <c r="N50" s="26"/>
    </row>
    <row r="51" spans="2:14" ht="12.75" x14ac:dyDescent="0.2">
      <c r="B51" s="27">
        <v>1</v>
      </c>
      <c r="C51" s="129"/>
      <c r="D51" s="129"/>
      <c r="E51" s="28"/>
      <c r="F51" s="49"/>
      <c r="G51" s="28"/>
      <c r="H51" s="30"/>
      <c r="I51" s="5"/>
      <c r="J51" s="31"/>
      <c r="K51" s="28"/>
      <c r="L51" s="28"/>
      <c r="M51" s="33"/>
      <c r="N51" s="5"/>
    </row>
    <row r="52" spans="2:14" ht="12.75" x14ac:dyDescent="0.2">
      <c r="B52" s="35">
        <v>2</v>
      </c>
      <c r="C52" s="122"/>
      <c r="D52" s="122"/>
      <c r="E52" s="36"/>
      <c r="F52" s="50"/>
      <c r="G52" s="119"/>
      <c r="H52" s="30"/>
      <c r="I52" s="5"/>
      <c r="J52" s="38"/>
      <c r="K52" s="36"/>
      <c r="L52" s="36"/>
      <c r="M52" s="39"/>
      <c r="N52" s="5"/>
    </row>
    <row r="53" spans="2:14" ht="12.75" x14ac:dyDescent="0.2">
      <c r="B53" s="35">
        <v>3</v>
      </c>
      <c r="C53" s="122"/>
      <c r="D53" s="122"/>
      <c r="E53" s="36"/>
      <c r="F53" s="50"/>
      <c r="G53" s="119"/>
      <c r="H53" s="30"/>
      <c r="I53" s="5"/>
      <c r="J53" s="38"/>
      <c r="K53" s="36"/>
      <c r="L53" s="36"/>
      <c r="M53" s="39"/>
      <c r="N53" s="5"/>
    </row>
    <row r="54" spans="2:14" ht="12.75" x14ac:dyDescent="0.2">
      <c r="B54" s="35">
        <v>4</v>
      </c>
      <c r="C54" s="122"/>
      <c r="D54" s="122"/>
      <c r="E54" s="36"/>
      <c r="F54" s="50"/>
      <c r="G54" s="119"/>
      <c r="H54" s="30"/>
      <c r="I54" s="5"/>
      <c r="J54" s="38"/>
      <c r="K54" s="36"/>
      <c r="L54" s="36"/>
      <c r="M54" s="39"/>
      <c r="N54" s="5"/>
    </row>
    <row r="55" spans="2:14" ht="12.75" x14ac:dyDescent="0.2">
      <c r="B55" s="35">
        <v>5</v>
      </c>
      <c r="C55" s="122"/>
      <c r="D55" s="122"/>
      <c r="E55" s="36"/>
      <c r="F55" s="50"/>
      <c r="G55" s="119"/>
      <c r="H55" s="30"/>
      <c r="I55" s="5"/>
      <c r="J55" s="38"/>
      <c r="K55" s="36"/>
      <c r="L55" s="36"/>
      <c r="M55" s="39"/>
      <c r="N55" s="5"/>
    </row>
    <row r="56" spans="2:14" ht="12.75" x14ac:dyDescent="0.2">
      <c r="B56" s="35">
        <v>6</v>
      </c>
      <c r="C56" s="122"/>
      <c r="D56" s="122"/>
      <c r="E56" s="36"/>
      <c r="F56" s="50"/>
      <c r="G56" s="119"/>
      <c r="H56" s="30"/>
      <c r="I56" s="5"/>
      <c r="J56" s="38"/>
      <c r="K56" s="36"/>
      <c r="L56" s="36"/>
      <c r="M56" s="39"/>
      <c r="N56" s="5"/>
    </row>
    <row r="57" spans="2:14" ht="12.75" x14ac:dyDescent="0.2">
      <c r="B57" s="35">
        <v>7</v>
      </c>
      <c r="C57" s="122"/>
      <c r="D57" s="122"/>
      <c r="E57" s="36"/>
      <c r="F57" s="50"/>
      <c r="G57" s="119"/>
      <c r="H57" s="30"/>
      <c r="I57" s="5"/>
      <c r="J57" s="38"/>
      <c r="K57" s="36"/>
      <c r="L57" s="36"/>
      <c r="M57" s="39"/>
      <c r="N57" s="5"/>
    </row>
    <row r="58" spans="2:14" ht="12.75" x14ac:dyDescent="0.2">
      <c r="B58" s="35">
        <v>8</v>
      </c>
      <c r="C58" s="122"/>
      <c r="D58" s="122"/>
      <c r="E58" s="36"/>
      <c r="F58" s="50"/>
      <c r="G58" s="119"/>
      <c r="H58" s="30"/>
      <c r="I58" s="5"/>
      <c r="J58" s="38"/>
      <c r="K58" s="36"/>
      <c r="L58" s="36"/>
      <c r="M58" s="39"/>
      <c r="N58" s="5"/>
    </row>
    <row r="59" spans="2:14" ht="12.75" x14ac:dyDescent="0.2">
      <c r="B59" s="35">
        <v>9</v>
      </c>
      <c r="C59" s="122"/>
      <c r="D59" s="122"/>
      <c r="E59" s="36"/>
      <c r="F59" s="50"/>
      <c r="G59" s="119"/>
      <c r="H59" s="30"/>
      <c r="I59" s="5"/>
      <c r="J59" s="38"/>
      <c r="K59" s="36"/>
      <c r="L59" s="36"/>
      <c r="M59" s="39"/>
      <c r="N59" s="5"/>
    </row>
    <row r="60" spans="2:14" ht="12.75" x14ac:dyDescent="0.2">
      <c r="B60" s="35">
        <v>10</v>
      </c>
      <c r="C60" s="122"/>
      <c r="D60" s="122"/>
      <c r="E60" s="36"/>
      <c r="F60" s="50"/>
      <c r="G60" s="119"/>
      <c r="H60" s="30"/>
      <c r="I60" s="5"/>
      <c r="J60" s="38"/>
      <c r="K60" s="36"/>
      <c r="L60" s="36"/>
      <c r="M60" s="39"/>
      <c r="N60" s="5"/>
    </row>
    <row r="62" spans="2:14" ht="29.25" customHeight="1" x14ac:dyDescent="0.25">
      <c r="B62" s="132" t="s">
        <v>31</v>
      </c>
      <c r="C62" s="132"/>
      <c r="D62" s="132"/>
      <c r="E62" s="132"/>
      <c r="F62" s="132"/>
      <c r="G62" s="132"/>
      <c r="H62" s="132"/>
      <c r="I62" s="132"/>
      <c r="J62" s="132"/>
      <c r="K62" s="132"/>
      <c r="L62" s="132"/>
      <c r="M62" s="132"/>
      <c r="N62" s="132"/>
    </row>
    <row r="63" spans="2:14" ht="62.45" customHeight="1" thickBot="1" x14ac:dyDescent="0.25">
      <c r="J63" s="51"/>
      <c r="K63" s="52"/>
      <c r="L63" s="52"/>
      <c r="M63" s="53"/>
      <c r="N63" s="53"/>
    </row>
    <row r="64" spans="2:14" ht="15" customHeight="1" x14ac:dyDescent="0.2">
      <c r="J64" s="54" t="s">
        <v>21</v>
      </c>
      <c r="K64" s="55"/>
      <c r="L64" s="56"/>
      <c r="M64" s="128" t="s">
        <v>22</v>
      </c>
      <c r="N64" s="128"/>
    </row>
  </sheetData>
  <sheetProtection algorithmName="SHA-512" hashValue="bkYp7noGq3f8ucfDAM/RSvyjzM+yuXEZiAkHD4pyu47qqeONgnvhkJM/fUDMtZeEuvCwmWzfYiF5QVWYWU0a+A==" saltValue="NQxrUz9Kq964RNQyk2XK8A==" spinCount="100000" sheet="1" selectLockedCells="1"/>
  <dataConsolidate/>
  <mergeCells count="68">
    <mergeCell ref="E22:F23"/>
    <mergeCell ref="E24:F24"/>
    <mergeCell ref="F6:J6"/>
    <mergeCell ref="F8:J8"/>
    <mergeCell ref="C32:D32"/>
    <mergeCell ref="G20:H20"/>
    <mergeCell ref="B13:I13"/>
    <mergeCell ref="B16:I16"/>
    <mergeCell ref="B14:I14"/>
    <mergeCell ref="E21:F21"/>
    <mergeCell ref="L27:M27"/>
    <mergeCell ref="B3:J3"/>
    <mergeCell ref="B4:E4"/>
    <mergeCell ref="B5:E5"/>
    <mergeCell ref="B6:E6"/>
    <mergeCell ref="F4:J4"/>
    <mergeCell ref="F5:J5"/>
    <mergeCell ref="F9:J9"/>
    <mergeCell ref="B11:I11"/>
    <mergeCell ref="B10:E10"/>
    <mergeCell ref="F10:J10"/>
    <mergeCell ref="B9:E9"/>
    <mergeCell ref="F7:J7"/>
    <mergeCell ref="B8:E8"/>
    <mergeCell ref="B12:I12"/>
    <mergeCell ref="B7:E7"/>
    <mergeCell ref="C49:D49"/>
    <mergeCell ref="C34:D34"/>
    <mergeCell ref="C41:D41"/>
    <mergeCell ref="C42:D42"/>
    <mergeCell ref="C43:D43"/>
    <mergeCell ref="C44:D44"/>
    <mergeCell ref="C40:D40"/>
    <mergeCell ref="C35:D35"/>
    <mergeCell ref="C36:D36"/>
    <mergeCell ref="C37:D37"/>
    <mergeCell ref="B62:N62"/>
    <mergeCell ref="C38:D38"/>
    <mergeCell ref="C39:D39"/>
    <mergeCell ref="B47:I47"/>
    <mergeCell ref="B1:I1"/>
    <mergeCell ref="C33:D33"/>
    <mergeCell ref="B20:C20"/>
    <mergeCell ref="B21:C21"/>
    <mergeCell ref="E20:F20"/>
    <mergeCell ref="C31:D31"/>
    <mergeCell ref="C28:D28"/>
    <mergeCell ref="B22:D22"/>
    <mergeCell ref="B23:D23"/>
    <mergeCell ref="B24:D24"/>
    <mergeCell ref="C30:D30"/>
    <mergeCell ref="B27:I27"/>
    <mergeCell ref="C57:D57"/>
    <mergeCell ref="B15:I15"/>
    <mergeCell ref="B25:J25"/>
    <mergeCell ref="B18:I18"/>
    <mergeCell ref="M64:N64"/>
    <mergeCell ref="L48:M48"/>
    <mergeCell ref="C51:D51"/>
    <mergeCell ref="C52:D52"/>
    <mergeCell ref="C53:D53"/>
    <mergeCell ref="C58:D58"/>
    <mergeCell ref="C59:D59"/>
    <mergeCell ref="C60:D60"/>
    <mergeCell ref="C50:D50"/>
    <mergeCell ref="C54:D54"/>
    <mergeCell ref="C55:D55"/>
    <mergeCell ref="C56:D56"/>
  </mergeCells>
  <phoneticPr fontId="0" type="noConversion"/>
  <conditionalFormatting sqref="F4:J9">
    <cfRule type="cellIs" dxfId="8" priority="22" operator="equal">
      <formula>""</formula>
    </cfRule>
  </conditionalFormatting>
  <conditionalFormatting sqref="F10:J10">
    <cfRule type="cellIs" dxfId="7" priority="21" operator="equal">
      <formula>""</formula>
    </cfRule>
  </conditionalFormatting>
  <conditionalFormatting sqref="J11">
    <cfRule type="cellIs" dxfId="6" priority="20" operator="equal">
      <formula>""</formula>
    </cfRule>
  </conditionalFormatting>
  <conditionalFormatting sqref="J12">
    <cfRule type="cellIs" dxfId="5" priority="19" operator="equal">
      <formula>""</formula>
    </cfRule>
  </conditionalFormatting>
  <conditionalFormatting sqref="J14">
    <cfRule type="cellIs" dxfId="4" priority="18" operator="equal">
      <formula>""</formula>
    </cfRule>
  </conditionalFormatting>
  <conditionalFormatting sqref="J16:J17">
    <cfRule type="cellIs" dxfId="3" priority="16" operator="equal">
      <formula>""</formula>
    </cfRule>
  </conditionalFormatting>
  <conditionalFormatting sqref="G24:H24">
    <cfRule type="cellIs" dxfId="2" priority="37" operator="greaterThanOrEqual">
      <formula>$E$24</formula>
    </cfRule>
  </conditionalFormatting>
  <conditionalFormatting sqref="G24">
    <cfRule type="cellIs" dxfId="1" priority="2" operator="lessThan">
      <formula>$E$24</formula>
    </cfRule>
  </conditionalFormatting>
  <conditionalFormatting sqref="H24">
    <cfRule type="cellIs" dxfId="0" priority="1" operator="lessThan">
      <formula>$E$24</formula>
    </cfRule>
  </conditionalFormatting>
  <dataValidations count="4">
    <dataValidation type="list" allowBlank="1" showInputMessage="1" showErrorMessage="1" sqref="K51:K60 K30:K44">
      <formula1>"festangestellt, Honorarkraft/Sonstiges"</formula1>
    </dataValidation>
    <dataValidation type="list" allowBlank="1" showInputMessage="1" showErrorMessage="1" sqref="F10">
      <formula1>_Anlass_Einreichung_P.2</formula1>
    </dataValidation>
    <dataValidation operator="lessThanOrEqual" allowBlank="1" showInputMessage="1" showErrorMessage="1" error="Bitte beachten Sie, dass hier nicht mehr als die Mindestplatzzahl + Anzahl wirksam abgerufener Einzelabrufe angegeben werden kann." sqref="J15"/>
    <dataValidation type="list" allowBlank="1" showInputMessage="1" showErrorMessage="1" sqref="G30:G44 G51:G60">
      <formula1>"Ausbildungsbegleiterin/Ausbildungsbegleiter, Sozialpädagogin/Sozialpädagoge"</formula1>
    </dataValidation>
  </dataValidations>
  <pageMargins left="0.39370078740157483" right="0.31496062992125984" top="0.34" bottom="0.25" header="0.33" footer="0.19685039370078741"/>
  <pageSetup paperSize="9" scale="48" fitToHeight="3" orientation="landscape" r:id="rId1"/>
  <headerFooter alignWithMargins="0">
    <oddFooter>&amp;RSeite &amp;P von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A16"/>
  <sheetViews>
    <sheetView showGridLines="0" zoomScaleNormal="100" workbookViewId="0">
      <selection activeCell="L7" sqref="L7"/>
    </sheetView>
  </sheetViews>
  <sheetFormatPr baseColWidth="10" defaultRowHeight="12.75" x14ac:dyDescent="0.2"/>
  <cols>
    <col min="1" max="1" width="90.28515625" style="1" customWidth="1"/>
  </cols>
  <sheetData>
    <row r="1" spans="1:1" x14ac:dyDescent="0.2">
      <c r="A1" s="4" t="s">
        <v>73</v>
      </c>
    </row>
    <row r="3" spans="1:1" x14ac:dyDescent="0.2">
      <c r="A3" s="3" t="s">
        <v>12</v>
      </c>
    </row>
    <row r="4" spans="1:1" ht="109.35" customHeight="1" x14ac:dyDescent="0.2">
      <c r="A4" s="113" t="s">
        <v>74</v>
      </c>
    </row>
    <row r="5" spans="1:1" x14ac:dyDescent="0.2">
      <c r="A5" s="2"/>
    </row>
    <row r="6" spans="1:1" x14ac:dyDescent="0.2">
      <c r="A6" s="3" t="s">
        <v>0</v>
      </c>
    </row>
    <row r="7" spans="1:1" ht="184.5" customHeight="1" x14ac:dyDescent="0.2">
      <c r="A7" s="113" t="s">
        <v>72</v>
      </c>
    </row>
    <row r="8" spans="1:1" x14ac:dyDescent="0.2">
      <c r="A8" s="2"/>
    </row>
    <row r="9" spans="1:1" x14ac:dyDescent="0.2">
      <c r="A9" s="3" t="s">
        <v>10</v>
      </c>
    </row>
    <row r="10" spans="1:1" ht="42.75" customHeight="1" x14ac:dyDescent="0.2">
      <c r="A10" s="113" t="s">
        <v>77</v>
      </c>
    </row>
    <row r="11" spans="1:1" x14ac:dyDescent="0.2">
      <c r="A11" s="2"/>
    </row>
    <row r="12" spans="1:1" x14ac:dyDescent="0.2">
      <c r="A12" s="3" t="s">
        <v>13</v>
      </c>
    </row>
    <row r="13" spans="1:1" ht="61.9" customHeight="1" x14ac:dyDescent="0.2">
      <c r="A13" s="113" t="s">
        <v>32</v>
      </c>
    </row>
    <row r="16" spans="1:1" x14ac:dyDescent="0.2">
      <c r="A16" s="66"/>
    </row>
  </sheetData>
  <sheetProtection algorithmName="SHA-512" hashValue="H7TSdlsLuepv697jq4TcKQ0OzR3AIj0D/eXPzEIepzUyrFb9qAhELAqayYLU+trd2ZnyuiDCwZyDapwWdzoiUw==" saltValue="WczMXU/LxPqdOeaAxfEucA==" spinCount="100000" sheet="1" selectLockedCells="1"/>
  <pageMargins left="0.78740157499999996" right="0.78740157499999996" top="0.984251969" bottom="0.984251969" header="0.4921259845" footer="0.4921259845"/>
  <pageSetup paperSize="9" scale="97" fitToHeight="0"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V61"/>
  <sheetViews>
    <sheetView showGridLines="0" zoomScale="90" zoomScaleNormal="90" zoomScaleSheetLayoutView="90" workbookViewId="0">
      <selection activeCell="E16" sqref="E16:E17"/>
    </sheetView>
  </sheetViews>
  <sheetFormatPr baseColWidth="10" defaultColWidth="11.42578125" defaultRowHeight="12.75" x14ac:dyDescent="0.2"/>
  <cols>
    <col min="1" max="1" width="1.42578125" style="70" customWidth="1"/>
    <col min="2" max="2" width="4.28515625" style="70" customWidth="1"/>
    <col min="3" max="3" width="28.5703125" style="70" customWidth="1"/>
    <col min="4" max="4" width="15.42578125" style="70" customWidth="1"/>
    <col min="5" max="5" width="16.28515625" style="70" customWidth="1"/>
    <col min="6" max="6" width="37" style="70" customWidth="1"/>
    <col min="7" max="7" width="23" style="70" customWidth="1"/>
    <col min="8" max="8" width="26.7109375" style="70" customWidth="1"/>
    <col min="9" max="9" width="16.140625" style="70" customWidth="1"/>
    <col min="10" max="10" width="23.140625" style="70" customWidth="1"/>
    <col min="11" max="11" width="28" style="70" customWidth="1"/>
    <col min="12" max="12" width="16.5703125" style="70" customWidth="1"/>
    <col min="13" max="13" width="31" style="70" customWidth="1"/>
    <col min="14" max="17" width="11.42578125" style="70" hidden="1" customWidth="1"/>
    <col min="18" max="16384" width="11.42578125" style="70"/>
  </cols>
  <sheetData>
    <row r="1" spans="2:22" s="68" customFormat="1" ht="18" x14ac:dyDescent="0.2">
      <c r="B1" s="166" t="s">
        <v>71</v>
      </c>
      <c r="C1" s="166"/>
      <c r="D1" s="166"/>
      <c r="E1" s="166"/>
      <c r="F1" s="166"/>
      <c r="G1" s="166"/>
      <c r="H1" s="166"/>
      <c r="I1" s="166"/>
    </row>
    <row r="2" spans="2:22" ht="13.7" customHeight="1" x14ac:dyDescent="0.2">
      <c r="B2" s="69"/>
      <c r="C2" s="69"/>
      <c r="D2" s="69"/>
      <c r="E2" s="69"/>
      <c r="F2" s="69"/>
      <c r="G2" s="69"/>
      <c r="H2" s="69"/>
      <c r="I2" s="69"/>
    </row>
    <row r="3" spans="2:22" ht="15" customHeight="1" x14ac:dyDescent="0.2">
      <c r="B3" s="167" t="s">
        <v>17</v>
      </c>
      <c r="C3" s="167"/>
      <c r="D3" s="89"/>
      <c r="E3" s="89"/>
      <c r="F3" s="89"/>
    </row>
    <row r="4" spans="2:22" ht="15" customHeight="1" x14ac:dyDescent="0.2">
      <c r="B4" s="168" t="s">
        <v>44</v>
      </c>
      <c r="C4" s="168"/>
      <c r="D4" s="168"/>
      <c r="E4" s="168"/>
      <c r="F4" s="160"/>
      <c r="G4" s="160"/>
      <c r="J4" s="70" t="s">
        <v>70</v>
      </c>
    </row>
    <row r="5" spans="2:22" ht="15" customHeight="1" x14ac:dyDescent="0.2">
      <c r="B5" s="161" t="s">
        <v>45</v>
      </c>
      <c r="C5" s="161"/>
      <c r="D5" s="161"/>
      <c r="E5" s="161"/>
      <c r="F5" s="160"/>
      <c r="G5" s="160"/>
    </row>
    <row r="6" spans="2:22" ht="15" customHeight="1" x14ac:dyDescent="0.2">
      <c r="B6" s="161" t="s">
        <v>46</v>
      </c>
      <c r="C6" s="161"/>
      <c r="D6" s="161"/>
      <c r="E6" s="161"/>
      <c r="F6" s="160"/>
      <c r="G6" s="160"/>
    </row>
    <row r="7" spans="2:22" ht="15" customHeight="1" x14ac:dyDescent="0.2">
      <c r="B7" s="161" t="s">
        <v>47</v>
      </c>
      <c r="C7" s="161"/>
      <c r="D7" s="161"/>
      <c r="E7" s="161"/>
      <c r="F7" s="160"/>
      <c r="G7" s="160"/>
    </row>
    <row r="8" spans="2:22" ht="15" customHeight="1" x14ac:dyDescent="0.2">
      <c r="B8" s="161" t="s">
        <v>66</v>
      </c>
      <c r="C8" s="161"/>
      <c r="D8" s="161"/>
      <c r="E8" s="161"/>
      <c r="F8" s="160"/>
      <c r="G8" s="160"/>
    </row>
    <row r="9" spans="2:22" ht="15" customHeight="1" x14ac:dyDescent="0.2">
      <c r="B9" s="161" t="s">
        <v>48</v>
      </c>
      <c r="C9" s="161"/>
      <c r="D9" s="161"/>
      <c r="E9" s="161"/>
      <c r="F9" s="160"/>
      <c r="G9" s="160"/>
      <c r="H9" s="71"/>
      <c r="I9" s="71"/>
    </row>
    <row r="10" spans="2:22" ht="15" customHeight="1" x14ac:dyDescent="0.2">
      <c r="B10" s="165" t="s">
        <v>55</v>
      </c>
      <c r="C10" s="165"/>
      <c r="D10" s="165"/>
      <c r="E10" s="165"/>
      <c r="F10" s="160"/>
      <c r="G10" s="160"/>
      <c r="H10" s="71"/>
      <c r="I10" s="71"/>
    </row>
    <row r="11" spans="2:22" ht="30.2" customHeight="1" x14ac:dyDescent="0.2">
      <c r="B11" s="162" t="s">
        <v>57</v>
      </c>
      <c r="C11" s="162"/>
      <c r="D11" s="162"/>
      <c r="E11" s="162"/>
      <c r="F11" s="163"/>
      <c r="G11" s="164"/>
      <c r="N11" s="72"/>
    </row>
    <row r="12" spans="2:22" ht="36" customHeight="1" x14ac:dyDescent="0.2">
      <c r="B12" s="162" t="s">
        <v>58</v>
      </c>
      <c r="C12" s="162"/>
      <c r="D12" s="162"/>
      <c r="E12" s="162"/>
      <c r="F12" s="163"/>
      <c r="G12" s="164"/>
      <c r="N12" s="72"/>
    </row>
    <row r="13" spans="2:22" ht="24" customHeight="1" x14ac:dyDescent="0.2">
      <c r="B13" s="158"/>
      <c r="C13" s="158"/>
      <c r="D13" s="158"/>
      <c r="E13" s="158"/>
      <c r="F13" s="158"/>
      <c r="G13" s="158"/>
      <c r="H13" s="158"/>
      <c r="I13" s="158"/>
    </row>
    <row r="14" spans="2:22" s="6" customFormat="1" ht="15" customHeight="1" thickBot="1" x14ac:dyDescent="0.25">
      <c r="B14" s="135"/>
      <c r="C14" s="135"/>
      <c r="D14" s="86"/>
      <c r="E14" s="87" t="s">
        <v>6</v>
      </c>
      <c r="F14" s="85" t="s">
        <v>7</v>
      </c>
      <c r="G14" s="159"/>
      <c r="H14" s="159"/>
      <c r="P14" s="59"/>
      <c r="Q14" s="57"/>
      <c r="R14" s="41"/>
      <c r="S14" s="58"/>
      <c r="V14" s="11"/>
    </row>
    <row r="15" spans="2:22" s="6" customFormat="1" ht="60" customHeight="1" thickTop="1" x14ac:dyDescent="0.2">
      <c r="B15" s="135"/>
      <c r="C15" s="135"/>
      <c r="D15" s="86"/>
      <c r="E15" s="117" t="s">
        <v>26</v>
      </c>
      <c r="F15" s="109" t="s">
        <v>25</v>
      </c>
      <c r="G15" s="105"/>
      <c r="H15" s="41"/>
      <c r="P15" s="60"/>
      <c r="Q15" s="57"/>
      <c r="R15" s="41"/>
      <c r="S15" s="61"/>
      <c r="V15" s="11"/>
    </row>
    <row r="16" spans="2:22" s="6" customFormat="1" ht="15" customHeight="1" x14ac:dyDescent="0.2">
      <c r="B16" s="140" t="s">
        <v>59</v>
      </c>
      <c r="C16" s="140"/>
      <c r="D16" s="140"/>
      <c r="E16" s="154">
        <f>($F$11/36)*0.7/4.348/39</f>
        <v>0</v>
      </c>
      <c r="F16" s="16">
        <f>ROUNDUP(SUMIF(Q22:Q41,"JA",I22:I41)/39,2)</f>
        <v>0</v>
      </c>
      <c r="G16" s="106"/>
      <c r="H16" s="41"/>
      <c r="P16" s="17"/>
      <c r="Q16" s="10"/>
      <c r="S16" s="15"/>
      <c r="V16" s="11"/>
    </row>
    <row r="17" spans="2:22" s="6" customFormat="1" ht="15" customHeight="1" thickBot="1" x14ac:dyDescent="0.25">
      <c r="B17" s="141" t="s">
        <v>60</v>
      </c>
      <c r="C17" s="141"/>
      <c r="D17" s="141"/>
      <c r="E17" s="154"/>
      <c r="F17" s="16">
        <f>ROUNDUP(SUMIF(P22:P41,"JA",I22:I41)/39,2)</f>
        <v>0</v>
      </c>
      <c r="G17" s="106"/>
      <c r="H17" s="41"/>
      <c r="P17" s="17"/>
      <c r="Q17" s="10"/>
      <c r="S17" s="15"/>
      <c r="V17" s="11"/>
    </row>
    <row r="18" spans="2:22" s="6" customFormat="1" ht="15" customHeight="1" thickBot="1" x14ac:dyDescent="0.25">
      <c r="B18" s="107"/>
      <c r="C18" s="107"/>
      <c r="D18" s="107"/>
      <c r="E18" s="116"/>
      <c r="F18" s="118">
        <f>SUM(F16:F17)</f>
        <v>0</v>
      </c>
      <c r="G18" s="106"/>
      <c r="H18" s="41"/>
      <c r="P18" s="17"/>
      <c r="Q18" s="10"/>
      <c r="S18" s="15"/>
      <c r="V18" s="11"/>
    </row>
    <row r="19" spans="2:22" ht="38.25" customHeight="1" thickTop="1" x14ac:dyDescent="0.2">
      <c r="B19" s="169" t="s">
        <v>10</v>
      </c>
      <c r="C19" s="169"/>
      <c r="D19" s="169"/>
      <c r="E19" s="169"/>
      <c r="F19" s="169"/>
      <c r="G19" s="169"/>
      <c r="H19" s="169"/>
      <c r="I19" s="169"/>
      <c r="J19" s="90"/>
      <c r="K19" s="155" t="s">
        <v>38</v>
      </c>
      <c r="L19" s="155"/>
      <c r="M19" s="90"/>
    </row>
    <row r="20" spans="2:22" ht="39" thickBot="1" x14ac:dyDescent="0.25">
      <c r="B20" s="101" t="s">
        <v>2</v>
      </c>
      <c r="C20" s="101" t="s">
        <v>3</v>
      </c>
      <c r="D20" s="101" t="s">
        <v>4</v>
      </c>
      <c r="E20" s="101" t="s">
        <v>9</v>
      </c>
      <c r="F20" s="101" t="s">
        <v>5</v>
      </c>
      <c r="G20" s="101" t="s">
        <v>27</v>
      </c>
      <c r="H20" s="101" t="s">
        <v>18</v>
      </c>
      <c r="I20" s="101" t="s">
        <v>36</v>
      </c>
      <c r="J20" s="101" t="s">
        <v>37</v>
      </c>
      <c r="K20" s="112" t="s">
        <v>40</v>
      </c>
      <c r="L20" s="112" t="s">
        <v>41</v>
      </c>
      <c r="M20" s="101" t="s">
        <v>39</v>
      </c>
    </row>
    <row r="21" spans="2:22" ht="3.75" customHeight="1" thickTop="1" x14ac:dyDescent="0.2">
      <c r="B21" s="92"/>
      <c r="C21" s="92"/>
      <c r="D21" s="92"/>
      <c r="E21" s="92"/>
      <c r="F21" s="92"/>
      <c r="G21" s="92"/>
      <c r="H21" s="92"/>
      <c r="I21" s="92"/>
      <c r="J21" s="92"/>
      <c r="K21" s="92"/>
      <c r="L21" s="92"/>
      <c r="M21" s="92"/>
    </row>
    <row r="22" spans="2:22" x14ac:dyDescent="0.2">
      <c r="B22" s="93">
        <v>1</v>
      </c>
      <c r="C22" s="94"/>
      <c r="D22" s="94"/>
      <c r="E22" s="95"/>
      <c r="F22" s="94"/>
      <c r="G22" s="94"/>
      <c r="H22" s="94"/>
      <c r="I22" s="96"/>
      <c r="J22" s="94"/>
      <c r="K22" s="94"/>
      <c r="L22" s="94"/>
      <c r="M22" s="94"/>
      <c r="N22" s="104" t="s">
        <v>59</v>
      </c>
      <c r="P22" s="108" t="str">
        <f>IF(AND(F22=$B$17,J22="festangestellt"),"ja"," " )</f>
        <v xml:space="preserve"> </v>
      </c>
      <c r="Q22" s="108" t="str">
        <f>IF(AND(F22=$B$16,J22="festangestellt"),"ja"," " )</f>
        <v xml:space="preserve"> </v>
      </c>
    </row>
    <row r="23" spans="2:22" x14ac:dyDescent="0.2">
      <c r="B23" s="97">
        <v>2</v>
      </c>
      <c r="C23" s="98"/>
      <c r="D23" s="98"/>
      <c r="E23" s="99"/>
      <c r="F23" s="94"/>
      <c r="G23" s="98"/>
      <c r="H23" s="98"/>
      <c r="I23" s="100"/>
      <c r="J23" s="98"/>
      <c r="K23" s="98"/>
      <c r="L23" s="98"/>
      <c r="M23" s="98"/>
      <c r="N23" s="73" t="s">
        <v>60</v>
      </c>
      <c r="P23" s="108" t="str">
        <f t="shared" ref="P23:P41" si="0">IF(AND(F23=$B$17,J23="festangestellt"),"ja"," " )</f>
        <v xml:space="preserve"> </v>
      </c>
      <c r="Q23" s="108" t="str">
        <f t="shared" ref="Q23:Q41" si="1">IF(AND(F23=$B$16,J23="festangestellt"),"ja"," " )</f>
        <v xml:space="preserve"> </v>
      </c>
    </row>
    <row r="24" spans="2:22" x14ac:dyDescent="0.2">
      <c r="B24" s="97">
        <v>3</v>
      </c>
      <c r="C24" s="98"/>
      <c r="D24" s="98"/>
      <c r="E24" s="99"/>
      <c r="F24" s="94"/>
      <c r="G24" s="98"/>
      <c r="H24" s="98"/>
      <c r="I24" s="100"/>
      <c r="J24" s="98"/>
      <c r="K24" s="98"/>
      <c r="L24" s="98"/>
      <c r="M24" s="98"/>
      <c r="N24" s="73" t="s">
        <v>42</v>
      </c>
      <c r="P24" s="108" t="str">
        <f t="shared" si="0"/>
        <v xml:space="preserve"> </v>
      </c>
      <c r="Q24" s="108" t="str">
        <f t="shared" si="1"/>
        <v xml:space="preserve"> </v>
      </c>
    </row>
    <row r="25" spans="2:22" x14ac:dyDescent="0.2">
      <c r="B25" s="97">
        <v>4</v>
      </c>
      <c r="C25" s="98"/>
      <c r="D25" s="98"/>
      <c r="E25" s="99"/>
      <c r="F25" s="94"/>
      <c r="G25" s="98"/>
      <c r="H25" s="98"/>
      <c r="I25" s="100"/>
      <c r="J25" s="98"/>
      <c r="K25" s="98"/>
      <c r="L25" s="98"/>
      <c r="M25" s="98"/>
      <c r="P25" s="108" t="str">
        <f t="shared" si="0"/>
        <v xml:space="preserve"> </v>
      </c>
      <c r="Q25" s="108" t="str">
        <f t="shared" si="1"/>
        <v xml:space="preserve"> </v>
      </c>
    </row>
    <row r="26" spans="2:22" x14ac:dyDescent="0.2">
      <c r="B26" s="97">
        <v>5</v>
      </c>
      <c r="C26" s="98"/>
      <c r="D26" s="98"/>
      <c r="E26" s="99"/>
      <c r="F26" s="94"/>
      <c r="G26" s="98"/>
      <c r="H26" s="98"/>
      <c r="I26" s="100"/>
      <c r="J26" s="98"/>
      <c r="K26" s="98"/>
      <c r="L26" s="98"/>
      <c r="M26" s="98"/>
      <c r="N26" s="73"/>
      <c r="P26" s="108" t="str">
        <f t="shared" si="0"/>
        <v xml:space="preserve"> </v>
      </c>
      <c r="Q26" s="108" t="str">
        <f t="shared" si="1"/>
        <v xml:space="preserve"> </v>
      </c>
    </row>
    <row r="27" spans="2:22" x14ac:dyDescent="0.2">
      <c r="B27" s="97">
        <v>6</v>
      </c>
      <c r="C27" s="98"/>
      <c r="D27" s="98"/>
      <c r="E27" s="99"/>
      <c r="F27" s="94"/>
      <c r="G27" s="98"/>
      <c r="H27" s="98"/>
      <c r="I27" s="100"/>
      <c r="J27" s="98"/>
      <c r="K27" s="98"/>
      <c r="L27" s="98"/>
      <c r="M27" s="98"/>
      <c r="N27" s="73"/>
      <c r="P27" s="108" t="str">
        <f t="shared" si="0"/>
        <v xml:space="preserve"> </v>
      </c>
      <c r="Q27" s="108" t="str">
        <f t="shared" si="1"/>
        <v xml:space="preserve"> </v>
      </c>
    </row>
    <row r="28" spans="2:22" x14ac:dyDescent="0.2">
      <c r="B28" s="97">
        <v>7</v>
      </c>
      <c r="C28" s="98"/>
      <c r="D28" s="98"/>
      <c r="E28" s="99"/>
      <c r="F28" s="94"/>
      <c r="G28" s="98"/>
      <c r="H28" s="98"/>
      <c r="I28" s="100"/>
      <c r="J28" s="98"/>
      <c r="K28" s="98"/>
      <c r="L28" s="98"/>
      <c r="M28" s="98"/>
      <c r="N28" s="73"/>
      <c r="P28" s="108" t="str">
        <f t="shared" si="0"/>
        <v xml:space="preserve"> </v>
      </c>
      <c r="Q28" s="108" t="str">
        <f t="shared" si="1"/>
        <v xml:space="preserve"> </v>
      </c>
    </row>
    <row r="29" spans="2:22" x14ac:dyDescent="0.2">
      <c r="B29" s="97">
        <v>8</v>
      </c>
      <c r="C29" s="98"/>
      <c r="D29" s="98"/>
      <c r="E29" s="99"/>
      <c r="F29" s="94"/>
      <c r="G29" s="98"/>
      <c r="H29" s="98"/>
      <c r="I29" s="100"/>
      <c r="J29" s="98"/>
      <c r="K29" s="98"/>
      <c r="L29" s="98"/>
      <c r="M29" s="98"/>
      <c r="N29" s="73"/>
      <c r="P29" s="108" t="str">
        <f t="shared" si="0"/>
        <v xml:space="preserve"> </v>
      </c>
      <c r="Q29" s="108" t="str">
        <f t="shared" si="1"/>
        <v xml:space="preserve"> </v>
      </c>
    </row>
    <row r="30" spans="2:22" x14ac:dyDescent="0.2">
      <c r="B30" s="97">
        <v>9</v>
      </c>
      <c r="C30" s="98"/>
      <c r="D30" s="98"/>
      <c r="E30" s="99"/>
      <c r="F30" s="94"/>
      <c r="G30" s="98"/>
      <c r="H30" s="98"/>
      <c r="I30" s="100"/>
      <c r="J30" s="98"/>
      <c r="K30" s="98"/>
      <c r="L30" s="98"/>
      <c r="M30" s="98"/>
      <c r="N30" s="73"/>
      <c r="P30" s="108" t="str">
        <f t="shared" si="0"/>
        <v xml:space="preserve"> </v>
      </c>
      <c r="Q30" s="108" t="str">
        <f t="shared" si="1"/>
        <v xml:space="preserve"> </v>
      </c>
    </row>
    <row r="31" spans="2:22" x14ac:dyDescent="0.2">
      <c r="B31" s="97">
        <v>10</v>
      </c>
      <c r="C31" s="98"/>
      <c r="D31" s="98"/>
      <c r="E31" s="99"/>
      <c r="F31" s="94"/>
      <c r="G31" s="98"/>
      <c r="H31" s="98"/>
      <c r="I31" s="100"/>
      <c r="J31" s="98"/>
      <c r="K31" s="98"/>
      <c r="L31" s="98"/>
      <c r="M31" s="98"/>
      <c r="N31" s="73"/>
      <c r="P31" s="108" t="str">
        <f t="shared" si="0"/>
        <v xml:space="preserve"> </v>
      </c>
      <c r="Q31" s="108" t="str">
        <f t="shared" si="1"/>
        <v xml:space="preserve"> </v>
      </c>
    </row>
    <row r="32" spans="2:22" x14ac:dyDescent="0.2">
      <c r="B32" s="97">
        <v>11</v>
      </c>
      <c r="C32" s="98"/>
      <c r="D32" s="98"/>
      <c r="E32" s="99"/>
      <c r="F32" s="94"/>
      <c r="G32" s="98"/>
      <c r="H32" s="98"/>
      <c r="I32" s="100"/>
      <c r="J32" s="98"/>
      <c r="K32" s="98"/>
      <c r="L32" s="98"/>
      <c r="M32" s="98"/>
      <c r="N32" s="73"/>
      <c r="P32" s="108" t="str">
        <f t="shared" si="0"/>
        <v xml:space="preserve"> </v>
      </c>
      <c r="Q32" s="108" t="str">
        <f t="shared" si="1"/>
        <v xml:space="preserve"> </v>
      </c>
    </row>
    <row r="33" spans="2:17" x14ac:dyDescent="0.2">
      <c r="B33" s="97">
        <v>12</v>
      </c>
      <c r="C33" s="98"/>
      <c r="D33" s="98"/>
      <c r="E33" s="99"/>
      <c r="F33" s="94"/>
      <c r="G33" s="98"/>
      <c r="H33" s="98"/>
      <c r="I33" s="100"/>
      <c r="J33" s="98"/>
      <c r="K33" s="98"/>
      <c r="L33" s="98"/>
      <c r="M33" s="98"/>
      <c r="N33" s="73"/>
      <c r="P33" s="108" t="str">
        <f t="shared" si="0"/>
        <v xml:space="preserve"> </v>
      </c>
      <c r="Q33" s="108" t="str">
        <f t="shared" si="1"/>
        <v xml:space="preserve"> </v>
      </c>
    </row>
    <row r="34" spans="2:17" x14ac:dyDescent="0.2">
      <c r="B34" s="97">
        <v>13</v>
      </c>
      <c r="C34" s="98"/>
      <c r="D34" s="98"/>
      <c r="E34" s="99"/>
      <c r="F34" s="94"/>
      <c r="G34" s="98"/>
      <c r="H34" s="98"/>
      <c r="I34" s="100"/>
      <c r="J34" s="98"/>
      <c r="K34" s="98"/>
      <c r="L34" s="98"/>
      <c r="M34" s="98"/>
      <c r="N34" s="73"/>
      <c r="P34" s="108" t="str">
        <f t="shared" si="0"/>
        <v xml:space="preserve"> </v>
      </c>
      <c r="Q34" s="108" t="str">
        <f t="shared" si="1"/>
        <v xml:space="preserve"> </v>
      </c>
    </row>
    <row r="35" spans="2:17" x14ac:dyDescent="0.2">
      <c r="B35" s="97">
        <v>14</v>
      </c>
      <c r="C35" s="98"/>
      <c r="D35" s="98"/>
      <c r="E35" s="99"/>
      <c r="F35" s="94"/>
      <c r="G35" s="98"/>
      <c r="H35" s="98"/>
      <c r="I35" s="100"/>
      <c r="J35" s="98"/>
      <c r="K35" s="98"/>
      <c r="L35" s="98"/>
      <c r="M35" s="98"/>
      <c r="N35" s="73"/>
      <c r="P35" s="108" t="str">
        <f t="shared" si="0"/>
        <v xml:space="preserve"> </v>
      </c>
      <c r="Q35" s="108" t="str">
        <f t="shared" si="1"/>
        <v xml:space="preserve"> </v>
      </c>
    </row>
    <row r="36" spans="2:17" x14ac:dyDescent="0.2">
      <c r="B36" s="97">
        <v>15</v>
      </c>
      <c r="C36" s="98"/>
      <c r="D36" s="98"/>
      <c r="E36" s="99"/>
      <c r="F36" s="94"/>
      <c r="G36" s="98"/>
      <c r="H36" s="98"/>
      <c r="I36" s="100"/>
      <c r="J36" s="98"/>
      <c r="K36" s="98"/>
      <c r="L36" s="98"/>
      <c r="M36" s="98"/>
      <c r="N36" s="73"/>
      <c r="P36" s="108" t="str">
        <f t="shared" si="0"/>
        <v xml:space="preserve"> </v>
      </c>
      <c r="Q36" s="108" t="str">
        <f t="shared" si="1"/>
        <v xml:space="preserve"> </v>
      </c>
    </row>
    <row r="37" spans="2:17" x14ac:dyDescent="0.2">
      <c r="B37" s="97">
        <v>16</v>
      </c>
      <c r="C37" s="98"/>
      <c r="D37" s="98"/>
      <c r="E37" s="99"/>
      <c r="F37" s="94"/>
      <c r="G37" s="98"/>
      <c r="H37" s="98"/>
      <c r="I37" s="100"/>
      <c r="J37" s="98"/>
      <c r="K37" s="98"/>
      <c r="L37" s="98"/>
      <c r="M37" s="98"/>
      <c r="N37" s="73"/>
      <c r="P37" s="108" t="str">
        <f t="shared" si="0"/>
        <v xml:space="preserve"> </v>
      </c>
      <c r="Q37" s="108" t="str">
        <f t="shared" si="1"/>
        <v xml:space="preserve"> </v>
      </c>
    </row>
    <row r="38" spans="2:17" x14ac:dyDescent="0.2">
      <c r="B38" s="97">
        <v>17</v>
      </c>
      <c r="C38" s="98"/>
      <c r="D38" s="98"/>
      <c r="E38" s="99"/>
      <c r="F38" s="94"/>
      <c r="G38" s="98"/>
      <c r="H38" s="98"/>
      <c r="I38" s="100"/>
      <c r="J38" s="98"/>
      <c r="K38" s="98"/>
      <c r="L38" s="98"/>
      <c r="M38" s="98"/>
      <c r="N38" s="73"/>
      <c r="P38" s="108" t="str">
        <f t="shared" si="0"/>
        <v xml:space="preserve"> </v>
      </c>
      <c r="Q38" s="108" t="str">
        <f t="shared" si="1"/>
        <v xml:space="preserve"> </v>
      </c>
    </row>
    <row r="39" spans="2:17" x14ac:dyDescent="0.2">
      <c r="B39" s="97">
        <v>18</v>
      </c>
      <c r="C39" s="98"/>
      <c r="D39" s="98"/>
      <c r="E39" s="99"/>
      <c r="F39" s="94"/>
      <c r="G39" s="98"/>
      <c r="H39" s="98"/>
      <c r="I39" s="100"/>
      <c r="J39" s="98"/>
      <c r="K39" s="98"/>
      <c r="L39" s="98"/>
      <c r="M39" s="98"/>
      <c r="N39" s="73"/>
      <c r="P39" s="108" t="str">
        <f t="shared" si="0"/>
        <v xml:space="preserve"> </v>
      </c>
      <c r="Q39" s="108" t="str">
        <f t="shared" si="1"/>
        <v xml:space="preserve"> </v>
      </c>
    </row>
    <row r="40" spans="2:17" x14ac:dyDescent="0.2">
      <c r="B40" s="97">
        <v>19</v>
      </c>
      <c r="C40" s="98"/>
      <c r="D40" s="98"/>
      <c r="E40" s="99"/>
      <c r="F40" s="94"/>
      <c r="G40" s="98"/>
      <c r="H40" s="98"/>
      <c r="I40" s="100"/>
      <c r="J40" s="98"/>
      <c r="K40" s="98"/>
      <c r="L40" s="98"/>
      <c r="M40" s="98"/>
      <c r="N40" s="73"/>
      <c r="P40" s="108" t="str">
        <f t="shared" si="0"/>
        <v xml:space="preserve"> </v>
      </c>
      <c r="Q40" s="108" t="str">
        <f t="shared" si="1"/>
        <v xml:space="preserve"> </v>
      </c>
    </row>
    <row r="41" spans="2:17" x14ac:dyDescent="0.2">
      <c r="B41" s="97">
        <v>20</v>
      </c>
      <c r="C41" s="98"/>
      <c r="D41" s="98"/>
      <c r="E41" s="99"/>
      <c r="F41" s="94"/>
      <c r="G41" s="98"/>
      <c r="H41" s="98"/>
      <c r="I41" s="100"/>
      <c r="J41" s="98"/>
      <c r="K41" s="98"/>
      <c r="L41" s="98"/>
      <c r="M41" s="98"/>
      <c r="N41" s="73"/>
      <c r="P41" s="108" t="str">
        <f t="shared" si="0"/>
        <v xml:space="preserve"> </v>
      </c>
      <c r="Q41" s="108" t="str">
        <f t="shared" si="1"/>
        <v xml:space="preserve"> </v>
      </c>
    </row>
    <row r="42" spans="2:17" ht="14.25" customHeight="1" x14ac:dyDescent="0.2"/>
    <row r="43" spans="2:17" ht="18" customHeight="1" x14ac:dyDescent="0.2">
      <c r="B43" s="158" t="s">
        <v>11</v>
      </c>
      <c r="C43" s="158"/>
      <c r="D43" s="158"/>
      <c r="E43" s="158"/>
      <c r="F43" s="158"/>
      <c r="G43" s="158"/>
      <c r="H43" s="158"/>
      <c r="I43" s="158"/>
    </row>
    <row r="44" spans="2:17" ht="12.75" customHeight="1" x14ac:dyDescent="0.2">
      <c r="B44" s="90"/>
      <c r="C44" s="90"/>
      <c r="D44" s="90"/>
      <c r="E44" s="90"/>
      <c r="F44" s="90"/>
      <c r="G44" s="90"/>
      <c r="H44" s="90"/>
      <c r="I44" s="90"/>
      <c r="J44" s="90"/>
      <c r="K44" s="155" t="s">
        <v>43</v>
      </c>
      <c r="L44" s="155"/>
      <c r="M44" s="90"/>
    </row>
    <row r="45" spans="2:17" ht="53.45" customHeight="1" x14ac:dyDescent="0.2">
      <c r="B45" s="84" t="s">
        <v>2</v>
      </c>
      <c r="C45" s="84" t="s">
        <v>3</v>
      </c>
      <c r="D45" s="84" t="s">
        <v>4</v>
      </c>
      <c r="E45" s="84" t="s">
        <v>9</v>
      </c>
      <c r="F45" s="84" t="s">
        <v>5</v>
      </c>
      <c r="G45" s="84" t="s">
        <v>27</v>
      </c>
      <c r="H45" s="84" t="s">
        <v>18</v>
      </c>
      <c r="I45" s="84" t="s">
        <v>36</v>
      </c>
      <c r="J45" s="84" t="s">
        <v>37</v>
      </c>
      <c r="K45" s="84" t="s">
        <v>40</v>
      </c>
      <c r="L45" s="84" t="s">
        <v>41</v>
      </c>
      <c r="M45" s="84" t="s">
        <v>39</v>
      </c>
    </row>
    <row r="46" spans="2:17" ht="3.75" customHeight="1" x14ac:dyDescent="0.2">
      <c r="B46" s="91"/>
      <c r="C46" s="92"/>
      <c r="D46" s="92"/>
      <c r="E46" s="92"/>
      <c r="F46" s="92"/>
      <c r="G46" s="92"/>
      <c r="H46" s="92"/>
      <c r="I46" s="92"/>
      <c r="J46" s="92"/>
      <c r="K46" s="92"/>
      <c r="L46" s="92"/>
      <c r="M46" s="92"/>
    </row>
    <row r="47" spans="2:17" x14ac:dyDescent="0.2">
      <c r="B47" s="102">
        <v>1</v>
      </c>
      <c r="C47" s="94"/>
      <c r="D47" s="94"/>
      <c r="E47" s="95"/>
      <c r="F47" s="94"/>
      <c r="G47" s="94"/>
      <c r="H47" s="94"/>
      <c r="I47" s="96"/>
      <c r="J47" s="94"/>
      <c r="K47" s="94"/>
      <c r="L47" s="94"/>
      <c r="M47" s="94"/>
    </row>
    <row r="48" spans="2:17" x14ac:dyDescent="0.2">
      <c r="B48" s="103">
        <v>2</v>
      </c>
      <c r="C48" s="98"/>
      <c r="D48" s="98"/>
      <c r="E48" s="99"/>
      <c r="F48" s="94"/>
      <c r="G48" s="98"/>
      <c r="H48" s="98"/>
      <c r="I48" s="100"/>
      <c r="J48" s="98"/>
      <c r="K48" s="98"/>
      <c r="L48" s="98"/>
      <c r="M48" s="98"/>
    </row>
    <row r="49" spans="2:13" x14ac:dyDescent="0.2">
      <c r="B49" s="103">
        <v>3</v>
      </c>
      <c r="C49" s="98"/>
      <c r="D49" s="98"/>
      <c r="E49" s="99"/>
      <c r="F49" s="94"/>
      <c r="G49" s="98"/>
      <c r="H49" s="98"/>
      <c r="I49" s="100"/>
      <c r="J49" s="98"/>
      <c r="K49" s="98"/>
      <c r="L49" s="98"/>
      <c r="M49" s="98"/>
    </row>
    <row r="50" spans="2:13" x14ac:dyDescent="0.2">
      <c r="B50" s="103">
        <v>4</v>
      </c>
      <c r="C50" s="98"/>
      <c r="D50" s="98"/>
      <c r="E50" s="99"/>
      <c r="F50" s="94"/>
      <c r="G50" s="98"/>
      <c r="H50" s="98"/>
      <c r="I50" s="100"/>
      <c r="J50" s="98"/>
      <c r="K50" s="98"/>
      <c r="L50" s="98"/>
      <c r="M50" s="98"/>
    </row>
    <row r="51" spans="2:13" x14ac:dyDescent="0.2">
      <c r="B51" s="103">
        <v>5</v>
      </c>
      <c r="C51" s="98"/>
      <c r="D51" s="98"/>
      <c r="E51" s="99"/>
      <c r="F51" s="94"/>
      <c r="G51" s="98"/>
      <c r="H51" s="98"/>
      <c r="I51" s="100"/>
      <c r="J51" s="98"/>
      <c r="K51" s="98"/>
      <c r="L51" s="98"/>
      <c r="M51" s="98"/>
    </row>
    <row r="52" spans="2:13" x14ac:dyDescent="0.2">
      <c r="B52" s="103">
        <v>6</v>
      </c>
      <c r="C52" s="98"/>
      <c r="D52" s="98"/>
      <c r="E52" s="99"/>
      <c r="F52" s="94"/>
      <c r="G52" s="98"/>
      <c r="H52" s="98"/>
      <c r="I52" s="100"/>
      <c r="J52" s="98"/>
      <c r="K52" s="98"/>
      <c r="L52" s="98"/>
      <c r="M52" s="98"/>
    </row>
    <row r="53" spans="2:13" x14ac:dyDescent="0.2">
      <c r="B53" s="103">
        <v>7</v>
      </c>
      <c r="C53" s="98"/>
      <c r="D53" s="98"/>
      <c r="E53" s="99"/>
      <c r="F53" s="94"/>
      <c r="G53" s="98"/>
      <c r="H53" s="98"/>
      <c r="I53" s="100"/>
      <c r="J53" s="98"/>
      <c r="K53" s="98"/>
      <c r="L53" s="98"/>
      <c r="M53" s="98"/>
    </row>
    <row r="54" spans="2:13" x14ac:dyDescent="0.2">
      <c r="B54" s="103">
        <v>8</v>
      </c>
      <c r="C54" s="98"/>
      <c r="D54" s="98"/>
      <c r="E54" s="99"/>
      <c r="F54" s="94"/>
      <c r="G54" s="98"/>
      <c r="H54" s="98"/>
      <c r="I54" s="100"/>
      <c r="J54" s="98"/>
      <c r="K54" s="98"/>
      <c r="L54" s="98"/>
      <c r="M54" s="98"/>
    </row>
    <row r="55" spans="2:13" x14ac:dyDescent="0.2">
      <c r="B55" s="103">
        <v>9</v>
      </c>
      <c r="C55" s="98"/>
      <c r="D55" s="98"/>
      <c r="E55" s="99"/>
      <c r="F55" s="94"/>
      <c r="G55" s="98"/>
      <c r="H55" s="98"/>
      <c r="I55" s="100"/>
      <c r="J55" s="98"/>
      <c r="K55" s="98"/>
      <c r="L55" s="98"/>
      <c r="M55" s="98"/>
    </row>
    <row r="56" spans="2:13" x14ac:dyDescent="0.2">
      <c r="B56" s="103">
        <v>10</v>
      </c>
      <c r="C56" s="98"/>
      <c r="D56" s="98"/>
      <c r="E56" s="99"/>
      <c r="F56" s="94"/>
      <c r="G56" s="98"/>
      <c r="H56" s="98"/>
      <c r="I56" s="100"/>
      <c r="J56" s="98"/>
      <c r="K56" s="98"/>
      <c r="L56" s="98"/>
      <c r="M56" s="98"/>
    </row>
    <row r="58" spans="2:13" ht="39.75" customHeight="1" x14ac:dyDescent="0.2">
      <c r="B58" s="157" t="s">
        <v>31</v>
      </c>
      <c r="C58" s="157"/>
      <c r="D58" s="157"/>
      <c r="E58" s="157"/>
      <c r="F58" s="157"/>
      <c r="G58" s="157"/>
      <c r="H58" s="157"/>
      <c r="I58" s="157"/>
      <c r="J58" s="157"/>
      <c r="K58" s="157"/>
      <c r="L58" s="157"/>
      <c r="M58" s="157"/>
    </row>
    <row r="59" spans="2:13" x14ac:dyDescent="0.2">
      <c r="B59" s="74"/>
      <c r="C59" s="74"/>
      <c r="D59" s="74"/>
      <c r="E59" s="74"/>
      <c r="F59" s="74"/>
      <c r="G59" s="74"/>
      <c r="H59" s="74"/>
      <c r="I59" s="74"/>
      <c r="J59" s="74"/>
    </row>
    <row r="60" spans="2:13" ht="39.200000000000003" customHeight="1" thickBot="1" x14ac:dyDescent="0.25">
      <c r="B60" s="74"/>
      <c r="C60" s="74"/>
      <c r="D60" s="74"/>
      <c r="E60" s="74"/>
      <c r="J60" s="156"/>
      <c r="K60" s="156"/>
      <c r="L60" s="156"/>
      <c r="M60" s="156"/>
    </row>
    <row r="61" spans="2:13" ht="25.5" x14ac:dyDescent="0.2">
      <c r="J61" s="75" t="s">
        <v>21</v>
      </c>
      <c r="K61" s="76"/>
      <c r="L61" s="70" t="s">
        <v>22</v>
      </c>
    </row>
  </sheetData>
  <sheetProtection selectLockedCells="1"/>
  <mergeCells count="34">
    <mergeCell ref="B1:I1"/>
    <mergeCell ref="B3:C3"/>
    <mergeCell ref="B4:E4"/>
    <mergeCell ref="B5:E5"/>
    <mergeCell ref="B6:E6"/>
    <mergeCell ref="F4:G4"/>
    <mergeCell ref="F5:G5"/>
    <mergeCell ref="F6:G6"/>
    <mergeCell ref="G14:H14"/>
    <mergeCell ref="B15:C15"/>
    <mergeCell ref="F7:G7"/>
    <mergeCell ref="F8:G8"/>
    <mergeCell ref="B7:E7"/>
    <mergeCell ref="B12:E12"/>
    <mergeCell ref="F12:G12"/>
    <mergeCell ref="B8:E8"/>
    <mergeCell ref="B9:E9"/>
    <mergeCell ref="B10:E10"/>
    <mergeCell ref="F9:G9"/>
    <mergeCell ref="F10:G10"/>
    <mergeCell ref="B13:I13"/>
    <mergeCell ref="B11:E11"/>
    <mergeCell ref="F11:G11"/>
    <mergeCell ref="B14:C14"/>
    <mergeCell ref="E16:E17"/>
    <mergeCell ref="K44:L44"/>
    <mergeCell ref="J60:K60"/>
    <mergeCell ref="L60:M60"/>
    <mergeCell ref="B58:M58"/>
    <mergeCell ref="B43:I43"/>
    <mergeCell ref="B17:D17"/>
    <mergeCell ref="K19:L19"/>
    <mergeCell ref="B19:I19"/>
    <mergeCell ref="B16:D16"/>
  </mergeCells>
  <conditionalFormatting sqref="F4:G10">
    <cfRule type="cellIs" dxfId="17" priority="15" operator="equal">
      <formula>""</formula>
    </cfRule>
  </conditionalFormatting>
  <conditionalFormatting sqref="F11">
    <cfRule type="cellIs" dxfId="16" priority="14" operator="equal">
      <formula>""</formula>
    </cfRule>
  </conditionalFormatting>
  <conditionalFormatting sqref="F12">
    <cfRule type="cellIs" dxfId="15" priority="7" operator="equal">
      <formula>""</formula>
    </cfRule>
  </conditionalFormatting>
  <conditionalFormatting sqref="F18">
    <cfRule type="cellIs" dxfId="14" priority="1" operator="greaterThanOrEqual">
      <formula>$E$16</formula>
    </cfRule>
    <cfRule type="cellIs" dxfId="13" priority="2" stopIfTrue="1" operator="lessThan">
      <formula>$E$16</formula>
    </cfRule>
  </conditionalFormatting>
  <dataValidations count="3">
    <dataValidation allowBlank="1" showInputMessage="1" sqref="G47:G56 G22:H41"/>
    <dataValidation type="list" allowBlank="1" showInputMessage="1" showErrorMessage="1" sqref="J47:J56 J22:J41">
      <formula1>"festangestellt,Honorarkraft/sonstiges"</formula1>
    </dataValidation>
    <dataValidation type="list" allowBlank="1" showInputMessage="1" sqref="F22:F41 F47:F56">
      <formula1>$N$22:$N$24</formula1>
    </dataValidation>
  </dataValidations>
  <pageMargins left="0.35433070866141736" right="0.23622047244094491" top="0.23622047244094491" bottom="0.23622047244094491" header="0.23622047244094491" footer="0.23622047244094491"/>
  <pageSetup paperSize="9" scale="53" fitToHeight="0" orientation="landscape" r:id="rId1"/>
  <headerFooter scaleWithDoc="0" alignWithMargins="0">
    <oddHeader xml:space="preserve">&amp;C                                                                                                                              </oddHeader>
  </headerFooter>
  <legacyDrawing r:id="rId2"/>
  <extLst>
    <ext xmlns:x14="http://schemas.microsoft.com/office/spreadsheetml/2009/9/main" uri="{78C0D931-6437-407d-A8EE-F0AAD7539E65}">
      <x14:conditionalFormattings>
        <x14:conditionalFormatting xmlns:xm="http://schemas.microsoft.com/office/excel/2006/main">
          <x14:cfRule type="cellIs" priority="11" stopIfTrue="1" operator="lessThan" id="{FB65DD43-DF92-4809-AB69-22FF62201AC5}">
            <xm:f>Übersicht!$E$23</xm:f>
            <x14:dxf>
              <font>
                <condense val="0"/>
                <extend val="0"/>
                <color indexed="10"/>
              </font>
            </x14:dxf>
          </x14:cfRule>
          <x14:cfRule type="cellIs" priority="13" stopIfTrue="1" operator="greaterThanOrEqual" id="{6EFBA48B-7A8F-4081-84BC-270E3DD11057}">
            <xm:f>Übersicht!$E$23</xm:f>
            <x14:dxf>
              <font>
                <color rgb="FF00B050"/>
              </font>
            </x14:dxf>
          </x14:cfRule>
          <xm:sqref>G17:G18</xm:sqref>
        </x14:conditionalFormatting>
        <x14:conditionalFormatting xmlns:xm="http://schemas.microsoft.com/office/excel/2006/main">
          <x14:cfRule type="cellIs" priority="29" operator="greaterThanOrEqual" id="{F6235E2C-E06E-434F-96E7-A0272191B34E}">
            <xm:f>Übersicht!#REF!</xm:f>
            <x14:dxf>
              <font>
                <color rgb="FF00B050"/>
              </font>
            </x14:dxf>
          </x14:cfRule>
          <x14:cfRule type="cellIs" priority="30" stopIfTrue="1" operator="lessThan" id="{29EE4340-B366-4187-A71C-AF15D5A53EA9}">
            <xm:f>Übersicht!#REF!</xm:f>
            <x14:dxf>
              <font>
                <condense val="0"/>
                <extend val="0"/>
                <color indexed="10"/>
              </font>
            </x14:dxf>
          </x14:cfRule>
          <xm:sqref>G16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0"/>
  <sheetViews>
    <sheetView workbookViewId="0">
      <selection activeCell="B20" sqref="B20"/>
    </sheetView>
  </sheetViews>
  <sheetFormatPr baseColWidth="10" defaultRowHeight="12.75" x14ac:dyDescent="0.2"/>
  <cols>
    <col min="1" max="1" width="38.7109375" bestFit="1" customWidth="1"/>
    <col min="2" max="2" width="20.7109375" customWidth="1"/>
    <col min="3" max="3" width="14.5703125" customWidth="1"/>
    <col min="4" max="4" width="20.7109375" customWidth="1"/>
  </cols>
  <sheetData>
    <row r="1" spans="1:4" ht="38.25" x14ac:dyDescent="0.2">
      <c r="A1" t="s">
        <v>33</v>
      </c>
      <c r="B1" s="1" t="s">
        <v>51</v>
      </c>
      <c r="C1" s="1" t="s">
        <v>52</v>
      </c>
      <c r="D1" s="66" t="s">
        <v>34</v>
      </c>
    </row>
    <row r="2" spans="1:4" x14ac:dyDescent="0.2">
      <c r="A2" s="7" t="s">
        <v>15</v>
      </c>
      <c r="B2" s="63">
        <v>0.05</v>
      </c>
      <c r="C2" s="63">
        <v>2.7027027027027029E-2</v>
      </c>
      <c r="D2" s="65">
        <v>0.7</v>
      </c>
    </row>
    <row r="3" spans="1:4" x14ac:dyDescent="0.2">
      <c r="A3" s="7" t="s">
        <v>16</v>
      </c>
      <c r="B3" s="63">
        <f>IF(Übersicht!$J$12="",1/21,IF(Übersicht!$J$12&lt;15,"",1/21))</f>
        <v>4.7619047619047616E-2</v>
      </c>
      <c r="C3" s="63">
        <f>IF(Übersicht!$J$12="",1/38,IF(Übersicht!$J$12&lt;15,"",1/38))</f>
        <v>2.6315789473684209E-2</v>
      </c>
      <c r="D3" s="65">
        <v>0.8</v>
      </c>
    </row>
    <row r="4" spans="1:4" x14ac:dyDescent="0.2">
      <c r="B4" s="63">
        <f>IF(Übersicht!$J$12="",1/22,IF(Übersicht!$J$12&lt;15,"",1/22))</f>
        <v>4.5454545454545456E-2</v>
      </c>
      <c r="C4" s="63">
        <f>IF(Übersicht!$J$12="",1/39,IF(Übersicht!$J$12&lt;15,"",1/39))</f>
        <v>2.564102564102564E-2</v>
      </c>
      <c r="D4" s="65">
        <v>0.9</v>
      </c>
    </row>
    <row r="5" spans="1:4" x14ac:dyDescent="0.2">
      <c r="B5" s="63"/>
      <c r="D5" s="65">
        <v>1</v>
      </c>
    </row>
    <row r="6" spans="1:4" x14ac:dyDescent="0.2">
      <c r="B6" s="63"/>
      <c r="D6" s="65">
        <v>1.1000000000000001</v>
      </c>
    </row>
    <row r="7" spans="1:4" x14ac:dyDescent="0.2">
      <c r="B7" s="63"/>
      <c r="D7" s="65">
        <v>1.2</v>
      </c>
    </row>
    <row r="8" spans="1:4" x14ac:dyDescent="0.2">
      <c r="B8" s="63"/>
      <c r="D8" s="65"/>
    </row>
    <row r="9" spans="1:4" x14ac:dyDescent="0.2">
      <c r="B9" s="63"/>
    </row>
    <row r="10" spans="1:4" x14ac:dyDescent="0.2">
      <c r="B10" s="63"/>
    </row>
    <row r="11" spans="1:4" x14ac:dyDescent="0.2">
      <c r="B11" s="63"/>
    </row>
    <row r="12" spans="1:4" x14ac:dyDescent="0.2">
      <c r="B12" s="63"/>
    </row>
    <row r="13" spans="1:4" x14ac:dyDescent="0.2">
      <c r="B13" s="63"/>
    </row>
    <row r="14" spans="1:4" x14ac:dyDescent="0.2">
      <c r="B14" s="63"/>
    </row>
    <row r="15" spans="1:4" x14ac:dyDescent="0.2">
      <c r="B15" s="63"/>
    </row>
    <row r="20" spans="1:2" x14ac:dyDescent="0.2">
      <c r="A20" s="64" t="s">
        <v>35</v>
      </c>
      <c r="B20" s="82">
        <v>44161</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Anleitung Übersicht Vorphase</vt:lpstr>
      <vt:lpstr>Übersicht</vt:lpstr>
      <vt:lpstr>Anleitung Übersicht</vt:lpstr>
      <vt:lpstr>Übersicht Begleitende Phase</vt:lpstr>
      <vt:lpstr>strg</vt:lpstr>
      <vt:lpstr>_Anlass_Einreichung_P.2</vt:lpstr>
      <vt:lpstr>_Prozent</vt:lpstr>
      <vt:lpstr>Übersicht!Druckbereich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2021-03-18T08:11:42Z</cp:lastPrinted>
  <dcterms:created xsi:type="dcterms:W3CDTF">2005-08-14T15:22:24Z</dcterms:created>
  <dcterms:modified xsi:type="dcterms:W3CDTF">2021-04-21T12:37:19Z</dcterms:modified>
</cp:coreProperties>
</file>