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6"/>
  <workbookPr/>
  <mc:AlternateContent xmlns:mc="http://schemas.openxmlformats.org/markup-compatibility/2006">
    <mc:Choice Requires="x15">
      <x15ac:absPath xmlns:x15ac="http://schemas.microsoft.com/office/spreadsheetml/2010/11/ac" url="\\Dst.baintern.de\dfs\419\Ablagen\D41970-Org-840-F-1762\KOZ\AsA_flex\5_Vd\Vertrag\Vordrucke_gesamt\SGB3\02_Beginn_ab_März_2024\"/>
    </mc:Choice>
  </mc:AlternateContent>
  <xr:revisionPtr revIDLastSave="0" documentId="13_ncr:1_{863FAE82-1C53-40F4-BA9C-01D89512DE20}" xr6:coauthVersionLast="36" xr6:coauthVersionMax="36" xr10:uidLastSave="{00000000-0000-0000-0000-000000000000}"/>
  <workbookProtection workbookAlgorithmName="SHA-512" workbookHashValue="5XWJDIVywyEbbC1eX2Hwzo0zU2PUk2pImgDHd6xV3vAt7Dedztq8G8rD1xfw+K31iqwBIdQeqFvCkEO3NiMdUA==" workbookSaltValue="Gb6jmKBCn3tNQo9MlRjQXA==" workbookSpinCount="100000" lockStructure="1"/>
  <bookViews>
    <workbookView xWindow="0" yWindow="0" windowWidth="23040" windowHeight="9072" xr2:uid="{00000000-000D-0000-FFFF-FFFF00000000}"/>
  </bookViews>
  <sheets>
    <sheet name="Anleitung Übersicht Vorphase" sheetId="2" r:id="rId1"/>
    <sheet name="Übersicht Vorphase" sheetId="1" r:id="rId2"/>
    <sheet name="Anleitung Übersicht Begl. Phase" sheetId="5" r:id="rId3"/>
    <sheet name="Übersicht Begleitende Phase" sheetId="4" r:id="rId4"/>
    <sheet name="strg" sheetId="3" state="hidden" r:id="rId5"/>
  </sheets>
  <definedNames>
    <definedName name="_Anlass_Einreichung_P.1">strg!$A$2:$A$10</definedName>
    <definedName name="_Prozent">'Übersicht Vorphase'!$S$21:$S$25</definedName>
    <definedName name="_xlnm.Print_Area" localSheetId="1">'Übersicht Vorphase'!$A$1:$N$68</definedName>
    <definedName name="Personalschlüssel">strg!$B$2:$B$4</definedName>
  </definedNames>
  <calcPr calcId="191029"/>
</workbook>
</file>

<file path=xl/calcChain.xml><?xml version="1.0" encoding="utf-8"?>
<calcChain xmlns="http://schemas.openxmlformats.org/spreadsheetml/2006/main">
  <c r="E25" i="1" l="1"/>
  <c r="G24" i="1" l="1"/>
  <c r="G22" i="1"/>
  <c r="I13" i="1" l="1"/>
  <c r="F17" i="4" l="1"/>
  <c r="F16" i="4"/>
  <c r="E16" i="4"/>
  <c r="R32" i="1" l="1"/>
  <c r="R33" i="1"/>
  <c r="R34" i="1"/>
  <c r="R35" i="1"/>
  <c r="R36" i="1"/>
  <c r="R37" i="1"/>
  <c r="R38" i="1"/>
  <c r="R39" i="1"/>
  <c r="R40" i="1"/>
  <c r="R41" i="1"/>
  <c r="R42" i="1"/>
  <c r="R43" i="1"/>
  <c r="R44" i="1"/>
  <c r="R45" i="1"/>
  <c r="R31" i="1"/>
  <c r="E24" i="1"/>
  <c r="H24" i="1" l="1"/>
  <c r="H17" i="4" l="1"/>
  <c r="H16" i="4"/>
  <c r="R24" i="4"/>
  <c r="R25" i="4"/>
  <c r="R26" i="4"/>
  <c r="R27" i="4"/>
  <c r="R28" i="4"/>
  <c r="R29" i="4"/>
  <c r="R30" i="4"/>
  <c r="R31" i="4"/>
  <c r="R32" i="4"/>
  <c r="R33" i="4"/>
  <c r="R34" i="4"/>
  <c r="R35" i="4"/>
  <c r="R36" i="4"/>
  <c r="R37" i="4"/>
  <c r="R38" i="4"/>
  <c r="R39" i="4"/>
  <c r="R40" i="4"/>
  <c r="R41" i="4"/>
  <c r="R42" i="4"/>
  <c r="R43" i="4"/>
  <c r="R44" i="4"/>
  <c r="R45" i="4"/>
  <c r="R46" i="4"/>
  <c r="R47" i="4"/>
  <c r="R48" i="4"/>
  <c r="R49" i="4"/>
  <c r="R50" i="4"/>
  <c r="R51" i="4"/>
  <c r="R52" i="4"/>
  <c r="R53" i="4"/>
  <c r="R54" i="4"/>
  <c r="R55" i="4"/>
  <c r="R56" i="4"/>
  <c r="R57" i="4"/>
  <c r="R58" i="4"/>
  <c r="R59" i="4"/>
  <c r="R60" i="4"/>
  <c r="R61" i="4"/>
  <c r="R62" i="4"/>
  <c r="R63" i="4"/>
  <c r="R64" i="4"/>
  <c r="R65" i="4"/>
  <c r="R66" i="4"/>
  <c r="R67" i="4"/>
  <c r="R68" i="4"/>
  <c r="R69" i="4"/>
  <c r="R70" i="4"/>
  <c r="R71" i="4"/>
  <c r="R72" i="4"/>
  <c r="R73" i="4"/>
  <c r="R74" i="4"/>
  <c r="R75" i="4"/>
  <c r="R76" i="4"/>
  <c r="R77" i="4"/>
  <c r="R78" i="4"/>
  <c r="R79" i="4"/>
  <c r="R80" i="4"/>
  <c r="R81" i="4"/>
  <c r="R82" i="4"/>
  <c r="R23" i="4"/>
  <c r="G18" i="4" l="1"/>
  <c r="Q72" i="4" l="1"/>
  <c r="P72" i="4"/>
  <c r="Q71" i="4"/>
  <c r="P71" i="4"/>
  <c r="Q70" i="4"/>
  <c r="P70" i="4"/>
  <c r="Q69" i="4"/>
  <c r="P69" i="4"/>
  <c r="Q68" i="4"/>
  <c r="P68" i="4"/>
  <c r="Q67" i="4"/>
  <c r="P67" i="4"/>
  <c r="Q66" i="4"/>
  <c r="P66" i="4"/>
  <c r="Q65" i="4"/>
  <c r="P65" i="4"/>
  <c r="Q64" i="4"/>
  <c r="P64" i="4"/>
  <c r="Q63" i="4"/>
  <c r="P63" i="4"/>
  <c r="Q62" i="4"/>
  <c r="P62" i="4"/>
  <c r="Q52" i="4"/>
  <c r="P52" i="4"/>
  <c r="Q51" i="4"/>
  <c r="P51" i="4"/>
  <c r="Q50" i="4"/>
  <c r="P50" i="4"/>
  <c r="Q49" i="4"/>
  <c r="P49" i="4"/>
  <c r="Q48" i="4"/>
  <c r="P48" i="4"/>
  <c r="Q47" i="4"/>
  <c r="P47" i="4"/>
  <c r="Q46" i="4"/>
  <c r="P46" i="4"/>
  <c r="Q45" i="4"/>
  <c r="P45" i="4"/>
  <c r="Q44" i="4"/>
  <c r="P44" i="4"/>
  <c r="Q43" i="4"/>
  <c r="P43" i="4"/>
  <c r="Q42" i="4"/>
  <c r="P42" i="4"/>
  <c r="Q41" i="4"/>
  <c r="P41" i="4"/>
  <c r="Q40" i="4"/>
  <c r="P40" i="4"/>
  <c r="Q39" i="4"/>
  <c r="P39" i="4"/>
  <c r="Q38" i="4"/>
  <c r="P38" i="4"/>
  <c r="Q37" i="4"/>
  <c r="P37" i="4"/>
  <c r="Q36" i="4"/>
  <c r="P36" i="4"/>
  <c r="Q35" i="4"/>
  <c r="P35" i="4"/>
  <c r="Q34" i="4"/>
  <c r="P34" i="4"/>
  <c r="Q33" i="4"/>
  <c r="P33" i="4"/>
  <c r="Q32" i="4"/>
  <c r="P32" i="4"/>
  <c r="F23" i="1" l="1"/>
  <c r="F24" i="1"/>
  <c r="F22" i="1"/>
  <c r="Q82" i="4"/>
  <c r="P82" i="4"/>
  <c r="Q81" i="4"/>
  <c r="P81" i="4"/>
  <c r="Q80" i="4"/>
  <c r="P80" i="4"/>
  <c r="Q79" i="4"/>
  <c r="P79" i="4"/>
  <c r="Q78" i="4"/>
  <c r="P78" i="4"/>
  <c r="Q77" i="4"/>
  <c r="P77" i="4"/>
  <c r="Q76" i="4"/>
  <c r="P76" i="4"/>
  <c r="Q75" i="4"/>
  <c r="P75" i="4"/>
  <c r="F25" i="1" l="1"/>
  <c r="Q32" i="1"/>
  <c r="Q33" i="1"/>
  <c r="Q34" i="1"/>
  <c r="Q35" i="1"/>
  <c r="Q36" i="1"/>
  <c r="Q37" i="1"/>
  <c r="Q38" i="1"/>
  <c r="Q39" i="1"/>
  <c r="Q40" i="1"/>
  <c r="Q41" i="1"/>
  <c r="Q42" i="1"/>
  <c r="Q43" i="1"/>
  <c r="Q44" i="1"/>
  <c r="Q45" i="1"/>
  <c r="Q31" i="1"/>
  <c r="P32" i="1"/>
  <c r="P33" i="1"/>
  <c r="P34" i="1"/>
  <c r="P35" i="1"/>
  <c r="P36" i="1"/>
  <c r="P37" i="1"/>
  <c r="P38" i="1"/>
  <c r="P39" i="1"/>
  <c r="P40" i="1"/>
  <c r="P41" i="1"/>
  <c r="P42" i="1"/>
  <c r="P43" i="1"/>
  <c r="P44" i="1"/>
  <c r="P45" i="1"/>
  <c r="P31" i="1"/>
  <c r="P24" i="4" l="1"/>
  <c r="P25" i="4"/>
  <c r="P26" i="4"/>
  <c r="P27" i="4"/>
  <c r="P28" i="4"/>
  <c r="P29" i="4"/>
  <c r="P30" i="4"/>
  <c r="P31" i="4"/>
  <c r="P53" i="4"/>
  <c r="P54" i="4"/>
  <c r="P55" i="4"/>
  <c r="P56" i="4"/>
  <c r="P57" i="4"/>
  <c r="P58" i="4"/>
  <c r="P59" i="4"/>
  <c r="P60" i="4"/>
  <c r="P61" i="4"/>
  <c r="P73" i="4"/>
  <c r="P74" i="4"/>
  <c r="P23" i="4"/>
  <c r="G17" i="4" l="1"/>
  <c r="Q24" i="4"/>
  <c r="Q25" i="4"/>
  <c r="Q26" i="4"/>
  <c r="Q27" i="4"/>
  <c r="Q28" i="4"/>
  <c r="Q29" i="4"/>
  <c r="Q30" i="4"/>
  <c r="Q31" i="4"/>
  <c r="Q53" i="4"/>
  <c r="Q54" i="4"/>
  <c r="Q55" i="4"/>
  <c r="Q56" i="4"/>
  <c r="Q57" i="4"/>
  <c r="Q58" i="4"/>
  <c r="Q59" i="4"/>
  <c r="Q60" i="4"/>
  <c r="Q61" i="4"/>
  <c r="Q73" i="4"/>
  <c r="Q74" i="4"/>
  <c r="Q23" i="4"/>
  <c r="G23" i="1"/>
  <c r="G25" i="1" s="1"/>
  <c r="G16" i="4" l="1"/>
  <c r="G19" i="4" s="1"/>
  <c r="E23" i="1"/>
  <c r="E22" i="1"/>
  <c r="H22" i="1" l="1"/>
  <c r="H23" i="1" l="1"/>
  <c r="H2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ZabeB</author>
    <author>NeurothJ001</author>
    <author>AB</author>
  </authors>
  <commentList>
    <comment ref="G29" authorId="0" shapeId="0" xr:uid="{3BC8C45B-9238-4AE7-9071-920F7D7FF546}">
      <text>
        <r>
          <rPr>
            <sz val="10"/>
            <color indexed="81"/>
            <rFont val="Arial"/>
            <family val="2"/>
          </rPr>
          <t>Bitte die jeweilige Profession aus dem Klappmenü auswählen</t>
        </r>
      </text>
    </comment>
    <comment ref="I29" authorId="1" shapeId="0" xr:uid="{00000000-0006-0000-0100-000001000000}">
      <text>
        <r>
          <rPr>
            <sz val="10"/>
            <color indexed="81"/>
            <rFont val="Arial"/>
            <family val="2"/>
          </rPr>
          <t>Geben Sie bitte die für den Einsatz in der Maßnahme erforderliche IST-Qualifikation des jeweiligen Mitarbeiters an: Abschluss (z.B. Bachelor Sozialpädagogin/Sozialpädagoge), Berufs- und/oder pädagogische Erfahrung, pädagogische Grundqualifizierung, Zusatzqualifikation etc.</t>
        </r>
      </text>
    </comment>
    <comment ref="J29" authorId="2" shapeId="0" xr:uid="{00000000-0006-0000-0100-000002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 ref="I50" authorId="1" shapeId="0" xr:uid="{00000000-0006-0000-0100-000003000000}">
      <text>
        <r>
          <rPr>
            <sz val="10"/>
            <color indexed="81"/>
            <rFont val="Arial"/>
            <family val="2"/>
          </rPr>
          <t>Geben Sie bitte die für den Einsatz
in der Maßnahme erforderliche</t>
        </r>
        <r>
          <rPr>
            <b/>
            <sz val="10"/>
            <color indexed="81"/>
            <rFont val="Arial"/>
            <family val="2"/>
          </rPr>
          <t xml:space="preserve"> IST-Qualifikation</t>
        </r>
        <r>
          <rPr>
            <sz val="10"/>
            <color indexed="81"/>
            <rFont val="Arial"/>
            <family val="2"/>
          </rPr>
          <t xml:space="preserve"> des jeweiligen Mitarbeiters an (z.B. Bachelor Sozialpädagoge).</t>
        </r>
      </text>
    </comment>
    <comment ref="J50" authorId="2" shapeId="0" xr:uid="{00000000-0006-0000-0100-000004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HewaldM</author>
    <author>AB</author>
  </authors>
  <commentList>
    <comment ref="H21" authorId="0" shapeId="0" xr:uid="{00000000-0006-0000-0300-000001000000}">
      <text>
        <r>
          <rPr>
            <sz val="10"/>
            <color indexed="81"/>
            <rFont val="Arial"/>
            <family val="2"/>
          </rPr>
          <t>Geben Sie bitte die für den Einsatz in der Maßnahme erforderliche IST-Qualifikation des jeweiligen Mitarbeiters an: Abschluss (z.B. Bachelor Sozialpädagoge), Berufs- und/oder pädagogische Erfahrung, pädagogische Grundqualifizierung, Zusatzqualifikation etc.</t>
        </r>
      </text>
    </comment>
    <comment ref="I21" authorId="1" shapeId="0" xr:uid="{00000000-0006-0000-0300-000002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t>
        </r>
      </text>
    </comment>
    <comment ref="H86" authorId="0" shapeId="0" xr:uid="{00000000-0006-0000-0300-000003000000}">
      <text>
        <r>
          <rPr>
            <sz val="10"/>
            <color indexed="81"/>
            <rFont val="Arial"/>
            <family val="2"/>
          </rPr>
          <t>Geben Sie bitte die für den Einsatz in der Maßnahme erforderliche IST-Qualifikation des jeweiligen Mitarbeiters an (z.B. Bachelor, Sozialpädagogin/Sozialpädagoge).</t>
        </r>
      </text>
    </comment>
    <comment ref="I86" authorId="1" shapeId="0" xr:uid="{00000000-0006-0000-0300-000004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t>
        </r>
      </text>
    </comment>
  </commentList>
</comments>
</file>

<file path=xl/sharedStrings.xml><?xml version="1.0" encoding="utf-8"?>
<sst xmlns="http://schemas.openxmlformats.org/spreadsheetml/2006/main" count="139" uniqueCount="89">
  <si>
    <t>Soll-/Ist-Vergleich</t>
  </si>
  <si>
    <t>Hier sind keine Eintragungen erforderlich. Die Berechnung erfolgt automatisch. Entspricht der Personaleinsatz den Vorgaben der Leistungsbeschreibung, werden die Zahlen in der Rubrik "Ist" grün, andernfalls rot dargestellt.
Bitte beachten Sie, dass in den Feldern immer nur eine auf 2 Nachkommastellen kaufmännisch gerundete Zahl ausgewiesen wird. Dadurch kann es sein, dass bei "Soll" und "Ist" eine gleich große Zahl steht und das "Ist" trotzdem rot dagestellt wird. Erst, wenn das "Ist" tatsächlich - auch unter Beachtung der weiteren (nicht ausgewiesenen) Nachkommastellen - mindestens genauso hoch ist wie das "Soll", wird die Zahl grün.</t>
  </si>
  <si>
    <t>lfd. Nr</t>
  </si>
  <si>
    <t>Name</t>
  </si>
  <si>
    <t>Vorname</t>
  </si>
  <si>
    <t>Einsatz als</t>
  </si>
  <si>
    <t>Soll</t>
  </si>
  <si>
    <t>Ist</t>
  </si>
  <si>
    <t>Gesamt</t>
  </si>
  <si>
    <t>Geburtsdatum</t>
  </si>
  <si>
    <t>Personal in der Maßnahme</t>
  </si>
  <si>
    <t>Personal für die Vertretung im Urlaubs- oder Krankheitsfall</t>
  </si>
  <si>
    <t>Angaben zum Vertrag:</t>
  </si>
  <si>
    <t>Personal für die Vertretung im Urlaubs- und Krankheitsfall</t>
  </si>
  <si>
    <t>lfd. Nr.</t>
  </si>
  <si>
    <t>Aktualisierung wegen allg. Personaländerung</t>
  </si>
  <si>
    <t>Angaben zum Vertrag</t>
  </si>
  <si>
    <t>Qualifikation für vorgesehenen Einsatz</t>
  </si>
  <si>
    <t>Vergabenummer/Los</t>
  </si>
  <si>
    <t>Umfang (Std./Wo)</t>
  </si>
  <si>
    <r>
      <rPr>
        <b/>
        <sz val="10"/>
        <rFont val="Arial"/>
        <family val="2"/>
      </rPr>
      <t>Einsatz in weiteren Maßnahmen</t>
    </r>
    <r>
      <rPr>
        <sz val="10"/>
        <rFont val="Arial"/>
        <family val="2"/>
      </rPr>
      <t xml:space="preserve">
(sofern Vergabemaßnahme - Angabe der Vergabe-/Losnummer erforderlich)</t>
    </r>
  </si>
  <si>
    <t>Anzahl 
Vollzeitkräfte</t>
  </si>
  <si>
    <t>festangestelltes Personal</t>
  </si>
  <si>
    <t>Mindestvorgabe an festangestelltem Personal</t>
  </si>
  <si>
    <t>Einsatz in der Maß-
nahme von … bis …</t>
  </si>
  <si>
    <t>Anmerkungen</t>
  </si>
  <si>
    <t>Anstellungs- 
verhältnis</t>
  </si>
  <si>
    <t>Anstellungs-
verhältnis</t>
  </si>
  <si>
    <t>Bitte tragen Sie hier das Personal ein, das bei einer Vertretung im Urlaubs- oder Krankheitsfall zum Einsatz kommen soll. Sofern im Vertretungsfall anderes als hier genanntes Personal zum Einsatz kommen soll, ist die Übersicht zu aktualisieren und erneut dem REZ zuzusenden.</t>
  </si>
  <si>
    <t>Auswahl</t>
  </si>
  <si>
    <t>Staffelung Personalanpassung B.2.4</t>
  </si>
  <si>
    <t>letzte Änderung</t>
  </si>
  <si>
    <t>Stundenumfang
Stunden/Woche</t>
  </si>
  <si>
    <t>Anstellungsverhältnis</t>
  </si>
  <si>
    <r>
      <t xml:space="preserve">Einsatz in weiteren Maßnahmen 
</t>
    </r>
    <r>
      <rPr>
        <sz val="10"/>
        <rFont val="Arial"/>
        <family val="2"/>
      </rPr>
      <t>(sofern Vergabemaßnahme - Angabe der Vergabe-/Losnummer erforderlich)</t>
    </r>
  </si>
  <si>
    <t>Bemerkung</t>
  </si>
  <si>
    <t>Vergabenummer / Los</t>
  </si>
  <si>
    <t>Umfang 
(Stunden/Woche)</t>
  </si>
  <si>
    <t>Lehrkraft</t>
  </si>
  <si>
    <t xml:space="preserve">Einsatz in weiteren Maßnahmen </t>
  </si>
  <si>
    <r>
      <t xml:space="preserve">Vergabe-Nr. </t>
    </r>
    <r>
      <rPr>
        <sz val="10"/>
        <color theme="1"/>
        <rFont val="Arial"/>
        <family val="2"/>
      </rPr>
      <t>(bitte eintragen):</t>
    </r>
  </si>
  <si>
    <r>
      <t xml:space="preserve">Los-Nr. </t>
    </r>
    <r>
      <rPr>
        <sz val="10"/>
        <color theme="1"/>
        <rFont val="Arial"/>
        <family val="2"/>
      </rPr>
      <t>(bitte eintragen):</t>
    </r>
  </si>
  <si>
    <r>
      <t xml:space="preserve">Lfd. Nr. </t>
    </r>
    <r>
      <rPr>
        <sz val="10"/>
        <color theme="1"/>
        <rFont val="Arial"/>
        <family val="2"/>
      </rPr>
      <t>(bitte eintragen):</t>
    </r>
  </si>
  <si>
    <r>
      <t xml:space="preserve">Auftragnehmer </t>
    </r>
    <r>
      <rPr>
        <sz val="10"/>
        <color theme="1"/>
        <rFont val="Arial"/>
        <family val="2"/>
      </rPr>
      <t>(bitte eintragen):</t>
    </r>
  </si>
  <si>
    <r>
      <t>Anlass der Personalmeldung</t>
    </r>
    <r>
      <rPr>
        <sz val="10"/>
        <color theme="1"/>
        <rFont val="Arial"/>
        <family val="2"/>
      </rPr>
      <t xml:space="preserve"> (bitte auswählen)</t>
    </r>
    <r>
      <rPr>
        <b/>
        <sz val="10"/>
        <color theme="1"/>
        <rFont val="Arial"/>
        <family val="2"/>
      </rPr>
      <t>:</t>
    </r>
  </si>
  <si>
    <r>
      <t xml:space="preserve">Personaländerung tritt ein zum </t>
    </r>
    <r>
      <rPr>
        <sz val="10"/>
        <color theme="1"/>
        <rFont val="Arial"/>
        <family val="2"/>
      </rPr>
      <t xml:space="preserve">(bitte Datum eintragen): </t>
    </r>
  </si>
  <si>
    <t>mögliche Personalschlüssel Ausbildungsbegleiter</t>
  </si>
  <si>
    <t>mögliche Personalschlüssel SozPäd</t>
  </si>
  <si>
    <r>
      <t>Gesamtplatzzahl (100 %)</t>
    </r>
    <r>
      <rPr>
        <sz val="10"/>
        <color theme="1"/>
        <rFont val="Arial"/>
        <family val="2"/>
      </rPr>
      <t xml:space="preserve"> (bitte Anzahl aus dem Leistungsverzeichnis/Losblatt eintragen)</t>
    </r>
    <r>
      <rPr>
        <b/>
        <sz val="10"/>
        <color theme="1"/>
        <rFont val="Arial"/>
        <family val="2"/>
      </rPr>
      <t>:</t>
    </r>
  </si>
  <si>
    <r>
      <t>Mindestplatzzahl (70 %)</t>
    </r>
    <r>
      <rPr>
        <sz val="10"/>
        <color theme="1"/>
        <rFont val="Arial"/>
        <family val="2"/>
      </rPr>
      <t xml:space="preserve"> (wird automatisch nach Eintragung der Gesamtteilnehmerplatzzahl errechnet)</t>
    </r>
    <r>
      <rPr>
        <b/>
        <sz val="10"/>
        <color theme="1"/>
        <rFont val="Arial"/>
        <family val="2"/>
      </rPr>
      <t>:</t>
    </r>
  </si>
  <si>
    <r>
      <t xml:space="preserve">Personaländerung tritt ein zum </t>
    </r>
    <r>
      <rPr>
        <sz val="10"/>
        <rFont val="Arial"/>
        <family val="2"/>
      </rPr>
      <t xml:space="preserve">(bitte Datum eintragen): </t>
    </r>
  </si>
  <si>
    <r>
      <t>Platzzahl verpleibende Plätze in Vorphase</t>
    </r>
    <r>
      <rPr>
        <b/>
        <u/>
        <sz val="10"/>
        <color theme="1"/>
        <rFont val="Arial"/>
        <family val="2"/>
      </rPr>
      <t xml:space="preserve"> nach </t>
    </r>
    <r>
      <rPr>
        <b/>
        <sz val="10"/>
        <color theme="1"/>
        <rFont val="Arial"/>
        <family val="2"/>
      </rPr>
      <t>Beginn der begleitenden Phase</t>
    </r>
    <r>
      <rPr>
        <sz val="10"/>
        <color theme="1"/>
        <rFont val="Arial"/>
        <family val="2"/>
      </rPr>
      <t xml:space="preserve"> (Meldung nach Beginn der begleitenden Phase):</t>
    </r>
  </si>
  <si>
    <t>Anleitung zum Ausfüllen der Übersicht Begleitende Phase</t>
  </si>
  <si>
    <r>
      <t xml:space="preserve">Bitte tragen Sie die Angaben zum Vertrag in die dafür vorgesehenen grau unterlegten Felder ein. Die Übersicht ist für jede Maßnahme (je 4 lfd. Nrn. laut Leistungsverzeichnis/Losblatt) gesondert auszufüllen.
Gemäß B.1.1 der Leistungsbeschreibung ist die Gesamtübersicht „Personaleinsatz“ (P.1) nach Zuschlagserteilung spätestens 4 Wochen vor Vertragsbeginn bzw. unmittelbar nach Zuschlagserteilung, wenn der Vertrag früher als in 4 Wochen beginnt, dem REZ zuzusenden. Bei Personaländerungen während der Vertragslaufzeit hat der Nachweis des Personals unverzüglich und vor Einsatz des Personals in der Maßnahme ebenfalls mit dieser Gesamtübersicht zu erfolgen. </t>
    </r>
    <r>
      <rPr>
        <strike/>
        <sz val="10"/>
        <rFont val="Arial"/>
        <family val="2"/>
      </rPr>
      <t/>
    </r>
  </si>
  <si>
    <t>Ausbildungsbegleiterin/Ausbildungsbegleiter</t>
  </si>
  <si>
    <t>Sozialpädagogin/Sozialpädagoge</t>
  </si>
  <si>
    <t>Personalschlüssel Ausbildungsbegleiterin/Ausbildungsbegleiter:</t>
  </si>
  <si>
    <t>Personalschlüssel Sozialpädagogin/Sozialpädagoge:</t>
  </si>
  <si>
    <r>
      <t xml:space="preserve">Einsatz in weiteren Maßnahmen
</t>
    </r>
    <r>
      <rPr>
        <sz val="10"/>
        <rFont val="Arial"/>
        <family val="2"/>
      </rPr>
      <t>(sofern Vergabemaßnahme - Angabe der Vergabe-/Losnummer erforderlich)</t>
    </r>
  </si>
  <si>
    <t>Einsatz in der Maßnahme
Std./Wo.</t>
  </si>
  <si>
    <t>Einsatz in der Maßnahme
Std./Wo.</t>
  </si>
  <si>
    <t>Einsatz in der Maßnahme
von … bis …</t>
  </si>
  <si>
    <r>
      <t xml:space="preserve">Kd. - Nr. Auftragnehmer </t>
    </r>
    <r>
      <rPr>
        <sz val="10"/>
        <color theme="1"/>
        <rFont val="Arial"/>
        <family val="2"/>
      </rPr>
      <t>(bitte eintragen):</t>
    </r>
  </si>
  <si>
    <r>
      <t xml:space="preserve">Anleitung zum Ausfüllen der Übersicht Vorphase </t>
    </r>
    <r>
      <rPr>
        <sz val="10"/>
        <rFont val="Arial"/>
        <family val="2"/>
      </rPr>
      <t>(wenn diese Bestandteil der Maßnahme ist, ansonsten nur Übersicht Begleitende Phase ausfüllen).</t>
    </r>
  </si>
  <si>
    <t>Vordruck AsA flex P.1 Gesamtübersicht Personaleinsatz - Vorphase</t>
  </si>
  <si>
    <t>Vordruck AsA flex P.1 Gesamtübersicht Personaleinsatz - Begleitende Phase</t>
  </si>
  <si>
    <t>Neu Formeln in Spalte "R":</t>
  </si>
  <si>
    <r>
      <t xml:space="preserve">Ich erkläre hiermit, dass alle in diesem Vordruck angegebenen Daten korrekt sind und der Personaleinsatz entsprechend den Vorgaben der Vergabeunterlagen (insbesondere Personalqualität und -quantität) erfolgt.
</t>
    </r>
    <r>
      <rPr>
        <b/>
        <sz val="10"/>
        <color rgb="FFFF0000"/>
        <rFont val="Arial"/>
        <family val="2"/>
      </rPr>
      <t>Darüber hinaus sichere ich zu, dass das in der Maßnahme eingesetzte Personal Kenntnis zu den Inhalten der Leistungsbeschreibung und den damit verbundenen Aufgaben und Verpflichtungen hat.</t>
    </r>
    <r>
      <rPr>
        <b/>
        <sz val="10"/>
        <rFont val="Arial"/>
        <family val="2"/>
      </rPr>
      <t xml:space="preserve">
Eintragungen, die ich entgegen den Vorgaben der Vergabeunterlagen vorgenommen habe, werden seitens des Auftraggebers nicht anerkannt und stellen gemäß § 9 des Vertrages Pflichtverletzungen dar. </t>
    </r>
  </si>
  <si>
    <t>Hilfswerte zur Ermittlung Erfüllung festangestellte:</t>
  </si>
  <si>
    <t xml:space="preserve">Gesamtstundenkontingent (bitte aus Leistungsverzeichnis/Losblatt übertragen): </t>
  </si>
  <si>
    <r>
      <rPr>
        <sz val="10"/>
        <rFont val="Arial"/>
        <family val="2"/>
      </rPr>
      <t>Mindeststundenkontingent</t>
    </r>
    <r>
      <rPr>
        <sz val="10"/>
        <color rgb="FF0070C0"/>
        <rFont val="Arial"/>
        <family val="2"/>
      </rPr>
      <t xml:space="preserve"> </t>
    </r>
    <r>
      <rPr>
        <sz val="10"/>
        <color theme="1"/>
        <rFont val="Arial"/>
        <family val="2"/>
      </rPr>
      <t>(bitte aus Leistungsverzeich-
nis/Losblatt übertragen):</t>
    </r>
    <r>
      <rPr>
        <sz val="10"/>
        <color rgb="FF0070C0"/>
        <rFont val="Arial"/>
        <family val="2"/>
      </rPr>
      <t xml:space="preserve"> </t>
    </r>
  </si>
  <si>
    <t>Anteil Profession</t>
  </si>
  <si>
    <r>
      <t xml:space="preserve">Mindestvorgabe zum </t>
    </r>
    <r>
      <rPr>
        <b/>
        <sz val="10"/>
        <rFont val="Arial"/>
        <family val="2"/>
      </rPr>
      <t>Anteil der Professionen</t>
    </r>
    <r>
      <rPr>
        <sz val="10"/>
        <rFont val="Arial"/>
        <family val="2"/>
      </rPr>
      <t xml:space="preserve">
(Vollzeitäqivalente)</t>
    </r>
  </si>
  <si>
    <t>Bitte tragen Sie hier das Personal an Ausbildungsbegleiterinnen/Ausbildungsbegleitern, Sozialpädagoginnen/Sozialpädagogen und Lehrkräften ein, das in der Maßnahme während der begleitenden Phase zum Einsatz kommt.</t>
  </si>
  <si>
    <r>
      <t xml:space="preserve">Mindestvorgabe von 50% </t>
    </r>
    <r>
      <rPr>
        <b/>
        <sz val="10"/>
        <rFont val="Arial"/>
        <family val="2"/>
      </rPr>
      <t>festangestelltem Personal</t>
    </r>
    <r>
      <rPr>
        <sz val="10"/>
        <rFont val="Arial"/>
        <family val="2"/>
      </rPr>
      <t xml:space="preserve">
(Vollzeitäquivalente)</t>
    </r>
  </si>
  <si>
    <r>
      <t xml:space="preserve">Mindestplatzzahl + ggf. darüberhinausgehende Anzahl an teilnehmendenbezogenen Teilnehmenden </t>
    </r>
    <r>
      <rPr>
        <sz val="10"/>
        <color theme="1"/>
        <rFont val="Arial"/>
        <family val="2"/>
      </rPr>
      <t>(Meldung</t>
    </r>
    <r>
      <rPr>
        <u/>
        <sz val="10"/>
        <color theme="1"/>
        <rFont val="Arial"/>
        <family val="2"/>
      </rPr>
      <t xml:space="preserve"> vor </t>
    </r>
    <r>
      <rPr>
        <sz val="10"/>
        <color theme="1"/>
        <rFont val="Arial"/>
        <family val="2"/>
      </rPr>
      <t>Beginn der begleitenden Phase)</t>
    </r>
    <r>
      <rPr>
        <b/>
        <sz val="10"/>
        <color theme="1"/>
        <rFont val="Arial"/>
        <family val="2"/>
      </rPr>
      <t>:</t>
    </r>
  </si>
  <si>
    <t>Erstmeldung (4 Wochen vor Vertragsbeginn)</t>
  </si>
  <si>
    <t>Personalschlüssel Lehrkraft:</t>
  </si>
  <si>
    <t>mögliche Personalschlüssel Lehrkraft</t>
  </si>
  <si>
    <t>Hinweis:
Sofern sich aus einer geringen Mindest-/ bzw. Gesamtplatzzahl nach dem Leistungsverzeichnis/Losblatt ein Zeitstundenumfang von weniger als 39 Zeitstunden (1,0 Vollzeitäquivalent) wöchentlich aller Professionen in Summe errechnet, darf ein wöchentlicher Zeitstundenumfang von mindestens 27 Zeitstunden (0,7 Vollzeitäquivalent) nicht unterschritten werden.
Ab dem Beginn der begleitenden Phase ist das Personal entsprechend des vorgegebenen Personalschlüssels an die Zahl der sich dann noch in der Vorphase befindenden Teilnehmenden anzupassen. Der Stundenumfang für die sich noch in der Vorphase befindlichen Teilnehmenden reduziert sich damit entsprechend.</t>
  </si>
  <si>
    <r>
      <t xml:space="preserve">Bitte tragen Sie die Angaben zum Vertrag in die dafür vorgesehenen grau unterlegten Felder ein. Die Übersicht ist für jede Maßnahme (je 4 lfd. Nrn. laut Leistungsverzeichnis/Losblatt) gesondert auszufüllen, wenn diese Vorphasen enthält.
Zeile 14 </t>
    </r>
    <r>
      <rPr>
        <i/>
        <sz val="10"/>
        <rFont val="Arial"/>
        <family val="2"/>
      </rPr>
      <t xml:space="preserve">"Mindestplatzzahl + ggf. darüber hinausgehende Anzahl an teilnehmendenbezogenen Teilnehmenden (Meldung vor Beginn der begleitenden Phase):" </t>
    </r>
    <r>
      <rPr>
        <sz val="10"/>
        <rFont val="Arial"/>
        <family val="2"/>
      </rPr>
      <t>ist immer mitauszufüllen. Für die erste Meldung des Personals nach Zuschlag bzw. so lange die Mindestplatzzahl nicht überschritten wird ist hier stets die Mindestplatzzahl einzutragen.</t>
    </r>
    <r>
      <rPr>
        <i/>
        <sz val="10"/>
        <rFont val="Arial"/>
        <family val="2"/>
      </rPr>
      <t xml:space="preserve">
</t>
    </r>
    <r>
      <rPr>
        <sz val="10"/>
        <rFont val="Arial"/>
        <family val="2"/>
      </rPr>
      <t xml:space="preserve">
Gemäß B.1.1 der Leistungsbeschreibung ist die Gesamtübersicht „Personaleinsatz“ (P.1) nach Zuschlagserteilung spätestens 4 Wochen vor Vertragsbeginn bzw. unmittelbar nach Zuschlagserteilung, wenn der Vertrag früher als in 4 Wochen beginnt, dem REZ zuzusenden. Bei Personaländerungen während der Vertragslaufzeit hat der Nachweis des Personals unverzüglich und vor Einsatz des Personals in der Maßnahme ebenfalls mit dieser Gesamtübersicht zu erfolgen.
Sobald sich durch die Unterbreitung eines Angebotes an einen Teilnehmenden oberhalb bzw. unterhalb der Gesamtteilnehmerplatzzahl gem. Leistungsverzeichnis/Losblatt der Umfang (Stundenzahl) des einzusetzenden Personals verändert, ist die Gesamtübersicht „Personaleinsatz“ (P.1)  ebenfalls vom Auftragnehmer zu übersenden.
</t>
    </r>
    <r>
      <rPr>
        <b/>
        <sz val="10"/>
        <rFont val="Arial"/>
        <family val="2"/>
      </rPr>
      <t>Festangestelltes Personal</t>
    </r>
    <r>
      <rPr>
        <sz val="10"/>
        <rFont val="Arial"/>
        <family val="2"/>
      </rPr>
      <t xml:space="preserve">
Dem Grundsatz der Kontinuität beim eingesetzten Personal ist durch mindestens 50 % fest angestellte Mitarbeiterinnen/ Mitarbeiter Rechnung zu tragen. Basis für die Berechnung dieses Anteils ist der durchschnittliche monatliche Stundenumfang des Personals gemessen an der Mindestplatzzahl für die Vertragslaufzeit gemäß Leistungsverzeichnis/ Losblatt.</t>
    </r>
  </si>
  <si>
    <r>
      <rPr>
        <b/>
        <sz val="10"/>
        <rFont val="Arial"/>
        <family val="2"/>
      </rPr>
      <t>Festangestelltes Personal</t>
    </r>
    <r>
      <rPr>
        <sz val="10"/>
        <rFont val="Arial"/>
        <family val="2"/>
      </rPr>
      <t xml:space="preserve">
Dem Grundsatz der Kontinuität beim eingesetzten Personal ist durch mindestens 50 % fest angestellte Mitarbeiterinnen/ Mitarbeiter Rechnung zu tragen. Basis für die Berechnung dieses Anteils ist der durchschnittliche monatliche Stundenumfang des Personals gemessen an dem Mindeststundenkontingent für die Vertragslaufzeit gemäß Leistungsverzeichnis/ Losblatt.
</t>
    </r>
    <r>
      <rPr>
        <b/>
        <sz val="10"/>
        <rFont val="Arial"/>
        <family val="2"/>
      </rPr>
      <t>Verhältnis an Professionen:</t>
    </r>
    <r>
      <rPr>
        <sz val="10"/>
        <rFont val="Arial"/>
        <family val="2"/>
      </rPr>
      <t xml:space="preserve">
Das Verhältnis der eingesetzten Professionen wird nur insoweit vorgegeben, dass mindestens 20 % auf ausbildungsbegleitendes Personal und mindestens 10 % auf Sozialpädagoginnen/ Sozialpädagogen entfallen müssen. Basis für die Berechnung der Anteile ist der durchschnittliche monatliche Stundenumfang des Personals gemessen an dem Mindeststundenkontingent für die Vertragslaufzeit gemäß Leistungsverzeichnis/ Losblatt.
In diesem Bereich</t>
    </r>
    <r>
      <rPr>
        <sz val="10"/>
        <color theme="1"/>
        <rFont val="Arial"/>
        <family val="2"/>
      </rPr>
      <t xml:space="preserve"> sind </t>
    </r>
    <r>
      <rPr>
        <sz val="10"/>
        <rFont val="Arial"/>
        <family val="2"/>
      </rPr>
      <t>keine Eintragungen erforderlich. Die Berechnung erfolgt automatisch. Entspricht der Personaleinsatz an festangestelltem Personal bzw. das Verhältnis an den Professionen den Vorgaben der Leistungsbeschreibung, wird die Summe der Zahlen bzw. die Zahlen in der jeweiligen Rubrik "Ist" grün, andernfalls rot dargestellt.
Bitte beachten Sie, dass in den Feldern immer nur eine auf 2 Nachkommastellen kaufmännisch gerundete Zahl ausgewiesen wird. Dadurch kann es sein, dass bei "Soll" und "Ist" eine gleich große Zahl steht und das "Ist" trotzdem rot dagestellt wird. Erst, wenn das "Ist" tatsächlich - auch unter Beachtung der weiteren (nicht ausgewiesenen) Nachkommastellen - mindestens genauso hoch ist wie das "Soll", wird die Zahl grün.</t>
    </r>
  </si>
  <si>
    <r>
      <t xml:space="preserve">Ich erkläre hiermit, dass alle in diesem Vordruck angegebenen Daten korrekt sind und der Personaleinsatz entsprechend den Vorgaben der Vergabeunterlagen (insbesondere Personalqualität und -quantität) erfolgt.
</t>
    </r>
    <r>
      <rPr>
        <b/>
        <sz val="11"/>
        <color rgb="FFFF0000"/>
        <rFont val="Arial"/>
        <family val="2"/>
      </rPr>
      <t xml:space="preserve">Darüber hinaus sichere ich zu, dass das in der Maßnahme eingesetzte Personal Kenntnis zu den Inhalten der Leistungsbeschreibung und den damit verbundenen Aufgaben und Verpflichtungen hat. </t>
    </r>
    <r>
      <rPr>
        <b/>
        <sz val="11"/>
        <rFont val="Arial"/>
        <family val="2"/>
      </rPr>
      <t xml:space="preserve">Eintragungen, die ich entgegen den Vorgaben der Vergabeunterlagen vorgenommen habe, werden seitens des Auftraggebers nicht anerkannt und stellen gemäß § 9 des Vertrages Pflichtverletzungen dar. </t>
    </r>
  </si>
  <si>
    <t>Bitte tragen Sie hier das Personal (Ausbildungsbegleiterin/Ausbildungsbegleiter, Sozialpädagogin/Sozialpädagoge und Lehrkräfte) ein, dass in der Maßnahme während der Vorphase zum Einsatz kommt.</t>
  </si>
  <si>
    <r>
      <t xml:space="preserve">koordinierender Bedarfsträger  </t>
    </r>
    <r>
      <rPr>
        <sz val="10"/>
        <color theme="1"/>
        <rFont val="Arial"/>
        <family val="2"/>
      </rPr>
      <t>(bitte eintragen):</t>
    </r>
  </si>
  <si>
    <r>
      <t xml:space="preserve">koordinierender Bedarfsträger </t>
    </r>
    <r>
      <rPr>
        <sz val="10"/>
        <color theme="1"/>
        <rFont val="Arial"/>
        <family val="2"/>
      </rPr>
      <t>(bitte eintragen):</t>
    </r>
  </si>
  <si>
    <t>Stand: 04.06.2024</t>
  </si>
  <si>
    <t>Stundenumfang
Stunden/ Woche</t>
  </si>
  <si>
    <t>Umfang 
(Stunden/ Woche)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</si>
</sst>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name val="Arial"/>
    </font>
    <font>
      <b/>
      <sz val="10"/>
      <color indexed="81"/>
      <name val="Arial"/>
      <family val="2"/>
    </font>
    <font>
      <sz val="10"/>
      <color indexed="81"/>
      <name val="Arial"/>
      <family val="2"/>
    </font>
    <font>
      <b/>
      <u/>
      <sz val="10"/>
      <color indexed="81"/>
      <name val="Arial"/>
      <family val="2"/>
    </font>
    <font>
      <b/>
      <sz val="10"/>
      <name val="Arial"/>
      <family val="2"/>
    </font>
    <font>
      <sz val="10"/>
      <name val="Arial"/>
      <family val="2"/>
    </font>
    <font>
      <b/>
      <u/>
      <sz val="10"/>
      <name val="Arial"/>
      <family val="2"/>
    </font>
    <font>
      <b/>
      <sz val="14"/>
      <name val="Arial"/>
      <family val="2"/>
    </font>
    <font>
      <u/>
      <sz val="10"/>
      <name val="Arial"/>
      <family val="2"/>
    </font>
    <font>
      <b/>
      <sz val="11"/>
      <name val="Arial"/>
      <family val="2"/>
    </font>
    <font>
      <b/>
      <sz val="10"/>
      <color rgb="FFFF0000"/>
      <name val="Arial"/>
      <family val="2"/>
    </font>
    <font>
      <b/>
      <sz val="10"/>
      <color theme="1"/>
      <name val="Arial"/>
      <family val="2"/>
    </font>
    <font>
      <sz val="14"/>
      <name val="Arial"/>
      <family val="2"/>
    </font>
    <font>
      <sz val="10"/>
      <color theme="1"/>
      <name val="Arial"/>
      <family val="2"/>
    </font>
    <font>
      <strike/>
      <sz val="10"/>
      <name val="Arial"/>
      <family val="2"/>
    </font>
    <font>
      <b/>
      <u/>
      <sz val="10"/>
      <color theme="1"/>
      <name val="Arial"/>
      <family val="2"/>
    </font>
    <font>
      <u/>
      <sz val="10"/>
      <color theme="1"/>
      <name val="Arial"/>
      <family val="2"/>
    </font>
    <font>
      <i/>
      <sz val="10"/>
      <name val="Arial"/>
      <family val="2"/>
    </font>
    <font>
      <sz val="10"/>
      <color rgb="FF0070C0"/>
      <name val="Arial"/>
      <family val="2"/>
    </font>
    <font>
      <b/>
      <strike/>
      <sz val="10"/>
      <color rgb="FF0070C0"/>
      <name val="Arial"/>
      <family val="2"/>
    </font>
    <font>
      <sz val="10"/>
      <color theme="0"/>
      <name val="Arial"/>
      <family val="2"/>
    </font>
    <font>
      <b/>
      <sz val="11"/>
      <color rgb="FFFF0000"/>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FF33CC"/>
        <bgColor indexed="64"/>
      </patternFill>
    </fill>
    <fill>
      <patternFill patternType="solid">
        <fgColor rgb="FFFFFF00"/>
        <bgColor indexed="64"/>
      </patternFill>
    </fill>
  </fills>
  <borders count="42">
    <border>
      <left/>
      <right/>
      <top/>
      <bottom/>
      <diagonal/>
    </border>
    <border>
      <left style="thick">
        <color theme="0"/>
      </left>
      <right style="thick">
        <color theme="0"/>
      </right>
      <top/>
      <bottom style="thin">
        <color theme="0" tint="-0.34998626667073579"/>
      </bottom>
      <diagonal/>
    </border>
    <border>
      <left style="thick">
        <color theme="0"/>
      </left>
      <right style="thick">
        <color theme="0"/>
      </right>
      <top style="thin">
        <color theme="0" tint="-0.34998626667073579"/>
      </top>
      <bottom style="thin">
        <color theme="0" tint="-0.34998626667073579"/>
      </bottom>
      <diagonal/>
    </border>
    <border>
      <left style="thick">
        <color theme="0"/>
      </left>
      <right style="thick">
        <color theme="0"/>
      </right>
      <top/>
      <bottom style="thick">
        <color theme="0" tint="-0.34998626667073579"/>
      </bottom>
      <diagonal/>
    </border>
    <border>
      <left style="thick">
        <color theme="0"/>
      </left>
      <right/>
      <top/>
      <bottom style="thick">
        <color theme="0" tint="-0.34998626667073579"/>
      </bottom>
      <diagonal/>
    </border>
    <border>
      <left style="thick">
        <color theme="0"/>
      </left>
      <right/>
      <top/>
      <bottom style="thin">
        <color theme="0" tint="-0.34998626667073579"/>
      </bottom>
      <diagonal/>
    </border>
    <border>
      <left style="thick">
        <color theme="0"/>
      </left>
      <right style="thick">
        <color theme="0"/>
      </right>
      <top/>
      <bottom/>
      <diagonal/>
    </border>
    <border>
      <left style="thick">
        <color theme="0"/>
      </left>
      <right/>
      <top/>
      <bottom/>
      <diagonal/>
    </border>
    <border>
      <left/>
      <right style="thick">
        <color theme="0"/>
      </right>
      <top/>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thick">
        <color theme="0"/>
      </left>
      <right style="thin">
        <color theme="0"/>
      </right>
      <top style="thin">
        <color theme="0" tint="-0.34998626667073579"/>
      </top>
      <bottom/>
      <diagonal/>
    </border>
    <border>
      <left style="thick">
        <color theme="0"/>
      </left>
      <right/>
      <top style="thin">
        <color theme="0" tint="-0.34998626667073579"/>
      </top>
      <bottom style="thin">
        <color theme="0" tint="-0.34998626667073579"/>
      </bottom>
      <diagonal/>
    </border>
    <border>
      <left/>
      <right/>
      <top/>
      <bottom style="thick">
        <color theme="0" tint="-0.34998626667073579"/>
      </bottom>
      <diagonal/>
    </border>
    <border>
      <left style="thick">
        <color theme="0"/>
      </left>
      <right/>
      <top style="thick">
        <color theme="0" tint="-0.34998626667073579"/>
      </top>
      <bottom style="thin">
        <color theme="0" tint="-0.34998626667073579"/>
      </bottom>
      <diagonal/>
    </border>
    <border>
      <left/>
      <right style="thick">
        <color theme="0"/>
      </right>
      <top style="thin">
        <color theme="0" tint="-0.34998626667073579"/>
      </top>
      <bottom style="thin">
        <color theme="0" tint="-0.34998626667073579"/>
      </bottom>
      <diagonal/>
    </border>
    <border>
      <left style="thick">
        <color theme="0"/>
      </left>
      <right style="thick">
        <color theme="0"/>
      </right>
      <top/>
      <bottom style="thin">
        <color theme="0" tint="-0.499984740745262"/>
      </bottom>
      <diagonal/>
    </border>
    <border>
      <left style="thick">
        <color theme="0"/>
      </left>
      <right style="thick">
        <color theme="0"/>
      </right>
      <top style="thin">
        <color theme="0" tint="-0.499984740745262"/>
      </top>
      <bottom style="thin">
        <color theme="0" tint="-0.499984740745262"/>
      </bottom>
      <diagonal/>
    </border>
    <border>
      <left style="thick">
        <color theme="0"/>
      </left>
      <right style="thick">
        <color theme="0"/>
      </right>
      <top/>
      <bottom style="thick">
        <color theme="0"/>
      </bottom>
      <diagonal/>
    </border>
    <border>
      <left/>
      <right/>
      <top style="thin">
        <color theme="0" tint="-0.499984740745262"/>
      </top>
      <bottom/>
      <diagonal/>
    </border>
    <border>
      <left style="thick">
        <color theme="0"/>
      </left>
      <right/>
      <top style="thin">
        <color theme="0" tint="-0.499984740745262"/>
      </top>
      <bottom/>
      <diagonal/>
    </border>
    <border>
      <left/>
      <right style="thick">
        <color theme="0"/>
      </right>
      <top/>
      <bottom style="thin">
        <color theme="0" tint="-0.34998626667073579"/>
      </bottom>
      <diagonal/>
    </border>
    <border>
      <left style="thick">
        <color theme="0"/>
      </left>
      <right style="thick">
        <color theme="0"/>
      </right>
      <top style="thick">
        <color theme="0" tint="-0.34998626667073579"/>
      </top>
      <bottom style="thin">
        <color theme="0" tint="-0.34998626667073579"/>
      </bottom>
      <diagonal/>
    </border>
    <border>
      <left style="thick">
        <color theme="0"/>
      </left>
      <right style="thick">
        <color theme="0"/>
      </right>
      <top style="thin">
        <color theme="0" tint="-0.34998626667073579"/>
      </top>
      <bottom/>
      <diagonal/>
    </border>
    <border>
      <left style="thick">
        <color theme="0"/>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ck">
        <color theme="0"/>
      </right>
      <top/>
      <bottom style="thick">
        <color theme="0" tint="-0.34998626667073579"/>
      </bottom>
      <diagonal/>
    </border>
    <border>
      <left/>
      <right/>
      <top style="thin">
        <color theme="0" tint="-0.34998626667073579"/>
      </top>
      <bottom/>
      <diagonal/>
    </border>
    <border>
      <left style="thick">
        <color theme="0"/>
      </left>
      <right/>
      <top style="thin">
        <color theme="0" tint="-0.34998626667073579"/>
      </top>
      <bottom/>
      <diagonal/>
    </border>
    <border>
      <left/>
      <right/>
      <top style="medium">
        <color theme="0" tint="-0.499984740745262"/>
      </top>
      <bottom style="double">
        <color theme="0" tint="-0.499984740745262"/>
      </bottom>
      <diagonal/>
    </border>
    <border>
      <left style="thick">
        <color theme="0"/>
      </left>
      <right style="thick">
        <color theme="0"/>
      </right>
      <top style="thin">
        <color theme="0" tint="-0.499984740745262"/>
      </top>
      <bottom/>
      <diagonal/>
    </border>
    <border>
      <left/>
      <right style="thin">
        <color indexed="64"/>
      </right>
      <top style="thin">
        <color theme="0" tint="-0.34998626667073579"/>
      </top>
      <bottom/>
      <diagonal/>
    </border>
    <border>
      <left style="thick">
        <color theme="0"/>
      </left>
      <right style="thin">
        <color indexed="64"/>
      </right>
      <top/>
      <bottom style="thick">
        <color theme="0" tint="-0.34998626667073579"/>
      </bottom>
      <diagonal/>
    </border>
    <border>
      <left/>
      <right style="thin">
        <color theme="0"/>
      </right>
      <top style="thin">
        <color theme="0" tint="-0.34998626667073579"/>
      </top>
      <bottom/>
      <diagonal/>
    </border>
    <border>
      <left style="thick">
        <color theme="0"/>
      </left>
      <right style="thin">
        <color indexed="64"/>
      </right>
      <top style="thick">
        <color theme="0" tint="-0.34998626667073579"/>
      </top>
      <bottom style="thin">
        <color theme="0" tint="-0.34998626667073579"/>
      </bottom>
      <diagonal/>
    </border>
    <border>
      <left/>
      <right style="thin">
        <color indexed="64"/>
      </right>
      <top/>
      <bottom style="thin">
        <color theme="0" tint="-0.34998626667073579"/>
      </bottom>
      <diagonal/>
    </border>
    <border>
      <left/>
      <right style="thin">
        <color indexed="64"/>
      </right>
      <top style="thin">
        <color theme="0" tint="-0.34998626667073579"/>
      </top>
      <bottom style="thin">
        <color theme="0" tint="-0.34998626667073579"/>
      </bottom>
      <diagonal/>
    </border>
    <border>
      <left style="thick">
        <color theme="0"/>
      </left>
      <right/>
      <top style="thin">
        <color theme="0" tint="-0.34998626667073579"/>
      </top>
      <bottom style="medium">
        <color theme="0" tint="-0.249977111117893"/>
      </bottom>
      <diagonal/>
    </border>
    <border>
      <left style="thin">
        <color indexed="64"/>
      </left>
      <right style="thick">
        <color theme="0"/>
      </right>
      <top style="thin">
        <color theme="0" tint="-0.34998626667073579"/>
      </top>
      <bottom style="medium">
        <color theme="0" tint="-0.249977111117893"/>
      </bottom>
      <diagonal/>
    </border>
    <border>
      <left/>
      <right style="thin">
        <color indexed="64"/>
      </right>
      <top style="thin">
        <color theme="0" tint="-0.34998626667073579"/>
      </top>
      <bottom style="medium">
        <color theme="0" tint="-0.249977111117893"/>
      </bottom>
      <diagonal/>
    </border>
    <border>
      <left style="thick">
        <color theme="0"/>
      </left>
      <right style="thin">
        <color indexed="64"/>
      </right>
      <top/>
      <bottom style="thin">
        <color theme="0" tint="-0.34998626667073579"/>
      </bottom>
      <diagonal/>
    </border>
    <border>
      <left style="thick">
        <color theme="0"/>
      </left>
      <right style="thin">
        <color theme="0"/>
      </right>
      <top style="thin">
        <color theme="0" tint="-0.34998626667073579"/>
      </top>
      <bottom style="medium">
        <color theme="0" tint="-0.249977111117893"/>
      </bottom>
      <diagonal/>
    </border>
  </borders>
  <cellStyleXfs count="2">
    <xf numFmtId="0" fontId="0" fillId="0" borderId="0"/>
    <xf numFmtId="0" fontId="5" fillId="0" borderId="0"/>
  </cellStyleXfs>
  <cellXfs count="203">
    <xf numFmtId="0" fontId="0" fillId="0" borderId="0" xfId="0"/>
    <xf numFmtId="0" fontId="0" fillId="0" borderId="0" xfId="0" applyAlignment="1">
      <alignment wrapText="1"/>
    </xf>
    <xf numFmtId="0" fontId="0" fillId="0" borderId="0" xfId="0" applyAlignment="1">
      <alignment vertical="center" wrapText="1"/>
    </xf>
    <xf numFmtId="0" fontId="8" fillId="2" borderId="0" xfId="0" applyFont="1" applyFill="1" applyAlignment="1">
      <alignment vertical="center" wrapText="1"/>
    </xf>
    <xf numFmtId="0" fontId="4" fillId="2" borderId="0" xfId="0" applyFont="1" applyFill="1" applyAlignment="1">
      <alignment horizontal="left" wrapText="1"/>
    </xf>
    <xf numFmtId="2" fontId="5" fillId="0" borderId="5" xfId="0" applyNumberFormat="1" applyFont="1" applyFill="1" applyBorder="1" applyAlignment="1" applyProtection="1">
      <alignment horizontal="center" wrapText="1"/>
      <protection locked="0"/>
    </xf>
    <xf numFmtId="0" fontId="0" fillId="0" borderId="0" xfId="0" applyAlignment="1" applyProtection="1">
      <alignment wrapText="1"/>
    </xf>
    <xf numFmtId="0" fontId="5" fillId="0" borderId="0" xfId="0" applyFont="1" applyAlignment="1" applyProtection="1"/>
    <xf numFmtId="0" fontId="4" fillId="0" borderId="0" xfId="0" applyFont="1" applyBorder="1" applyAlignment="1" applyProtection="1">
      <alignment horizontal="left" vertical="top" wrapText="1"/>
    </xf>
    <xf numFmtId="0" fontId="0" fillId="0" borderId="0" xfId="0" applyBorder="1" applyAlignment="1" applyProtection="1">
      <alignment horizontal="left" vertical="top" wrapText="1"/>
    </xf>
    <xf numFmtId="13" fontId="0" fillId="0" borderId="0" xfId="0" applyNumberFormat="1" applyAlignment="1" applyProtection="1">
      <alignment wrapText="1"/>
    </xf>
    <xf numFmtId="14" fontId="0" fillId="0" borderId="0" xfId="0" applyNumberFormat="1" applyAlignment="1" applyProtection="1">
      <alignment wrapText="1"/>
    </xf>
    <xf numFmtId="0" fontId="4" fillId="0" borderId="0" xfId="0" applyFont="1" applyBorder="1" applyAlignment="1" applyProtection="1">
      <alignment horizontal="center" wrapText="1"/>
    </xf>
    <xf numFmtId="0" fontId="0" fillId="0" borderId="1" xfId="0" applyBorder="1" applyAlignment="1" applyProtection="1">
      <alignment horizontal="center" vertical="center" wrapText="1"/>
    </xf>
    <xf numFmtId="0" fontId="5" fillId="0" borderId="14" xfId="0" applyFont="1" applyBorder="1" applyAlignment="1" applyProtection="1">
      <alignment vertical="center" wrapText="1"/>
    </xf>
    <xf numFmtId="9" fontId="0" fillId="0" borderId="0" xfId="0" applyNumberFormat="1" applyAlignment="1" applyProtection="1">
      <alignment horizontal="left" wrapText="1"/>
    </xf>
    <xf numFmtId="2" fontId="0" fillId="0" borderId="9" xfId="0" applyNumberFormat="1" applyBorder="1" applyAlignment="1" applyProtection="1">
      <alignment horizontal="center" wrapText="1"/>
    </xf>
    <xf numFmtId="2" fontId="5" fillId="0" borderId="11" xfId="0" applyNumberFormat="1" applyFont="1" applyBorder="1" applyAlignment="1" applyProtection="1">
      <alignment horizontal="center" vertical="center" wrapText="1"/>
    </xf>
    <xf numFmtId="2" fontId="0" fillId="0" borderId="0" xfId="0" quotePrefix="1" applyNumberFormat="1" applyBorder="1" applyAlignment="1" applyProtection="1">
      <alignment horizontal="center" vertical="center" wrapText="1"/>
    </xf>
    <xf numFmtId="0" fontId="0" fillId="0" borderId="0" xfId="0" applyAlignment="1" applyProtection="1">
      <alignment horizontal="left" wrapText="1"/>
    </xf>
    <xf numFmtId="9" fontId="0" fillId="0" borderId="0" xfId="0" applyNumberFormat="1" applyFont="1" applyAlignment="1" applyProtection="1">
      <alignment horizontal="left" wrapText="1"/>
    </xf>
    <xf numFmtId="0" fontId="4" fillId="0" borderId="0" xfId="0" applyFont="1" applyFill="1" applyBorder="1" applyAlignment="1" applyProtection="1">
      <alignment horizontal="center" wrapText="1"/>
    </xf>
    <xf numFmtId="0" fontId="4" fillId="0" borderId="0" xfId="0" applyFont="1" applyFill="1" applyBorder="1" applyAlignment="1" applyProtection="1">
      <alignment horizontal="left" wrapText="1"/>
    </xf>
    <xf numFmtId="0" fontId="4" fillId="3" borderId="6" xfId="0" applyFont="1" applyFill="1" applyBorder="1" applyAlignment="1" applyProtection="1">
      <alignment horizontal="center" vertical="center" wrapText="1"/>
    </xf>
    <xf numFmtId="0" fontId="4" fillId="3" borderId="6" xfId="0" applyFont="1" applyFill="1" applyBorder="1" applyAlignment="1" applyProtection="1">
      <alignment horizontal="left" vertical="center" wrapText="1"/>
    </xf>
    <xf numFmtId="0" fontId="4" fillId="3" borderId="7" xfId="0" applyFont="1" applyFill="1" applyBorder="1" applyAlignment="1" applyProtection="1">
      <alignment horizontal="left" vertical="center" wrapText="1"/>
    </xf>
    <xf numFmtId="0" fontId="10" fillId="3" borderId="7" xfId="0" applyFont="1" applyFill="1" applyBorder="1" applyAlignment="1" applyProtection="1">
      <alignment horizontal="center" vertical="center" wrapText="1"/>
    </xf>
    <xf numFmtId="0" fontId="4" fillId="3" borderId="0" xfId="0" applyFont="1" applyFill="1" applyBorder="1" applyAlignment="1" applyProtection="1">
      <alignment horizontal="left" vertical="center" wrapText="1"/>
    </xf>
    <xf numFmtId="0" fontId="0" fillId="0" borderId="1" xfId="0" applyFill="1" applyBorder="1" applyAlignment="1" applyProtection="1">
      <alignment horizontal="center" wrapText="1"/>
    </xf>
    <xf numFmtId="0" fontId="0" fillId="0" borderId="1" xfId="0" applyFill="1" applyBorder="1" applyAlignment="1" applyProtection="1">
      <alignment horizontal="left" wrapText="1"/>
      <protection locked="0"/>
    </xf>
    <xf numFmtId="14" fontId="0" fillId="0" borderId="1" xfId="0" applyNumberFormat="1" applyFill="1" applyBorder="1" applyAlignment="1" applyProtection="1">
      <alignment horizontal="left" wrapText="1"/>
      <protection locked="0"/>
    </xf>
    <xf numFmtId="0" fontId="0" fillId="0" borderId="5" xfId="0" applyFill="1" applyBorder="1" applyAlignment="1" applyProtection="1">
      <alignment horizontal="left" wrapText="1"/>
      <protection locked="0"/>
    </xf>
    <xf numFmtId="2" fontId="0" fillId="0" borderId="1" xfId="0" applyNumberFormat="1" applyFill="1" applyBorder="1" applyAlignment="1" applyProtection="1">
      <alignment horizontal="left"/>
      <protection locked="0"/>
    </xf>
    <xf numFmtId="0" fontId="5" fillId="0" borderId="1" xfId="0" applyFont="1" applyFill="1" applyBorder="1" applyAlignment="1" applyProtection="1">
      <alignment horizontal="left" wrapText="1"/>
      <protection locked="0"/>
    </xf>
    <xf numFmtId="2" fontId="0" fillId="0" borderId="1" xfId="0" applyNumberFormat="1" applyFill="1" applyBorder="1" applyAlignment="1" applyProtection="1">
      <alignment horizontal="left" wrapText="1"/>
      <protection locked="0"/>
    </xf>
    <xf numFmtId="13" fontId="0" fillId="0" borderId="0" xfId="0" applyNumberFormat="1" applyAlignment="1" applyProtection="1">
      <alignment horizontal="left" wrapText="1"/>
    </xf>
    <xf numFmtId="0" fontId="0" fillId="0" borderId="2" xfId="0" applyFill="1" applyBorder="1" applyAlignment="1" applyProtection="1">
      <alignment horizontal="center" wrapText="1"/>
    </xf>
    <xf numFmtId="0" fontId="0" fillId="0" borderId="2" xfId="0" applyFill="1" applyBorder="1" applyAlignment="1" applyProtection="1">
      <alignment horizontal="left" wrapText="1"/>
      <protection locked="0"/>
    </xf>
    <xf numFmtId="14" fontId="0" fillId="0" borderId="2" xfId="0" applyNumberFormat="1" applyFill="1" applyBorder="1" applyAlignment="1" applyProtection="1">
      <alignment horizontal="left" wrapText="1"/>
      <protection locked="0"/>
    </xf>
    <xf numFmtId="2" fontId="0" fillId="0" borderId="2" xfId="0" applyNumberFormat="1" applyFill="1" applyBorder="1" applyAlignment="1" applyProtection="1">
      <alignment horizontal="left"/>
      <protection locked="0"/>
    </xf>
    <xf numFmtId="2" fontId="0" fillId="0" borderId="2" xfId="0" applyNumberFormat="1" applyFill="1" applyBorder="1" applyAlignment="1" applyProtection="1">
      <alignment horizontal="left" wrapText="1"/>
      <protection locked="0"/>
    </xf>
    <xf numFmtId="0" fontId="0" fillId="0" borderId="0" xfId="0" applyAlignment="1" applyProtection="1">
      <alignment vertical="center" wrapText="1"/>
    </xf>
    <xf numFmtId="0" fontId="0" fillId="0" borderId="0" xfId="0" applyBorder="1" applyAlignment="1" applyProtection="1">
      <alignment wrapText="1"/>
    </xf>
    <xf numFmtId="0" fontId="0" fillId="0" borderId="0" xfId="0" applyBorder="1" applyAlignment="1" applyProtection="1">
      <alignment horizontal="center" wrapText="1"/>
    </xf>
    <xf numFmtId="14" fontId="0" fillId="0" borderId="0" xfId="0" applyNumberFormat="1" applyBorder="1" applyAlignment="1" applyProtection="1">
      <alignment horizontal="center" wrapText="1"/>
    </xf>
    <xf numFmtId="2" fontId="0" fillId="0" borderId="0" xfId="0" applyNumberFormat="1" applyBorder="1" applyAlignment="1" applyProtection="1">
      <alignment horizontal="center"/>
    </xf>
    <xf numFmtId="0" fontId="7" fillId="0" borderId="0" xfId="0" applyFont="1" applyBorder="1" applyAlignment="1" applyProtection="1">
      <alignment horizontal="left" vertical="top" wrapText="1"/>
    </xf>
    <xf numFmtId="0" fontId="4" fillId="0" borderId="0" xfId="0" applyFont="1" applyAlignment="1" applyProtection="1">
      <alignment horizontal="left" wrapText="1"/>
    </xf>
    <xf numFmtId="0" fontId="4" fillId="0" borderId="0" xfId="0" applyFont="1" applyFill="1" applyBorder="1" applyAlignment="1" applyProtection="1">
      <alignment horizontal="center" vertical="center" wrapText="1"/>
    </xf>
    <xf numFmtId="0" fontId="4" fillId="3" borderId="7" xfId="0" applyFont="1" applyFill="1" applyBorder="1" applyAlignment="1" applyProtection="1">
      <alignment horizontal="center" vertical="center" wrapText="1"/>
    </xf>
    <xf numFmtId="14" fontId="0" fillId="0" borderId="1" xfId="0" applyNumberFormat="1" applyFill="1" applyBorder="1" applyAlignment="1" applyProtection="1">
      <alignment horizontal="left"/>
      <protection locked="0"/>
    </xf>
    <xf numFmtId="14" fontId="0" fillId="0" borderId="2" xfId="0" applyNumberFormat="1" applyFill="1" applyBorder="1" applyAlignment="1" applyProtection="1">
      <alignment horizontal="left"/>
      <protection locked="0"/>
    </xf>
    <xf numFmtId="13" fontId="0" fillId="0" borderId="0" xfId="0" applyNumberFormat="1" applyBorder="1" applyAlignment="1" applyProtection="1">
      <alignment wrapText="1"/>
    </xf>
    <xf numFmtId="0" fontId="5" fillId="0" borderId="0" xfId="0" applyFont="1" applyBorder="1" applyAlignment="1" applyProtection="1"/>
    <xf numFmtId="2" fontId="0" fillId="0" borderId="0" xfId="0" quotePrefix="1" applyNumberFormat="1" applyBorder="1" applyAlignment="1" applyProtection="1">
      <alignment horizontal="left" vertical="center" wrapText="1"/>
    </xf>
    <xf numFmtId="2" fontId="0" fillId="0" borderId="0" xfId="0" quotePrefix="1" applyNumberFormat="1" applyBorder="1" applyAlignment="1" applyProtection="1">
      <alignment vertical="center" wrapText="1"/>
    </xf>
    <xf numFmtId="9" fontId="0" fillId="0" borderId="0" xfId="0" applyNumberFormat="1" applyBorder="1" applyAlignment="1" applyProtection="1">
      <alignment horizontal="left" wrapText="1"/>
    </xf>
    <xf numFmtId="0" fontId="0" fillId="5" borderId="0" xfId="0" applyFill="1" applyAlignment="1" applyProtection="1">
      <alignment wrapText="1"/>
    </xf>
    <xf numFmtId="13" fontId="0" fillId="0" borderId="0" xfId="0" applyNumberFormat="1"/>
    <xf numFmtId="0" fontId="5" fillId="0" borderId="0" xfId="0" applyFont="1"/>
    <xf numFmtId="9" fontId="0" fillId="0" borderId="0" xfId="0" applyNumberFormat="1"/>
    <xf numFmtId="0" fontId="5" fillId="0" borderId="0" xfId="0" applyFont="1" applyAlignment="1">
      <alignment wrapText="1"/>
    </xf>
    <xf numFmtId="0" fontId="5" fillId="0" borderId="0" xfId="0" applyFont="1" applyAlignment="1" applyProtection="1">
      <alignment wrapText="1"/>
    </xf>
    <xf numFmtId="0" fontId="12" fillId="0" borderId="0" xfId="1" applyFont="1" applyBorder="1" applyAlignment="1" applyProtection="1">
      <alignment vertical="center" wrapText="1"/>
    </xf>
    <xf numFmtId="0" fontId="6" fillId="0" borderId="0" xfId="1" applyFont="1" applyBorder="1" applyAlignment="1" applyProtection="1">
      <alignment horizontal="left" vertical="center" wrapText="1"/>
    </xf>
    <xf numFmtId="0" fontId="5" fillId="0" borderId="0" xfId="1" applyFont="1" applyAlignment="1" applyProtection="1">
      <alignment vertical="center" wrapText="1"/>
    </xf>
    <xf numFmtId="0" fontId="5" fillId="0" borderId="0" xfId="1" applyFont="1" applyBorder="1" applyAlignment="1" applyProtection="1">
      <alignment horizontal="left" vertical="center" wrapText="1"/>
    </xf>
    <xf numFmtId="0" fontId="5" fillId="0" borderId="0" xfId="1" applyFont="1" applyAlignment="1" applyProtection="1">
      <alignment horizontal="center" vertical="center" wrapText="1"/>
    </xf>
    <xf numFmtId="0" fontId="5" fillId="0" borderId="0" xfId="1" applyFont="1" applyAlignment="1" applyProtection="1">
      <alignment vertical="center"/>
    </xf>
    <xf numFmtId="0" fontId="5" fillId="0" borderId="0" xfId="1" applyFont="1" applyBorder="1" applyAlignment="1" applyProtection="1">
      <alignment vertical="center" wrapText="1"/>
    </xf>
    <xf numFmtId="0" fontId="5" fillId="0" borderId="0" xfId="1" applyFont="1" applyBorder="1" applyAlignment="1" applyProtection="1">
      <alignment horizontal="center" vertical="center"/>
      <protection hidden="1"/>
    </xf>
    <xf numFmtId="0" fontId="5" fillId="0" borderId="0" xfId="1" applyFont="1" applyBorder="1" applyAlignment="1" applyProtection="1">
      <alignment vertical="center"/>
      <protection hidden="1"/>
    </xf>
    <xf numFmtId="14" fontId="11" fillId="0" borderId="2" xfId="0" applyNumberFormat="1" applyFont="1" applyFill="1" applyBorder="1" applyAlignment="1" applyProtection="1">
      <alignment horizontal="center" wrapText="1"/>
      <protection locked="0"/>
    </xf>
    <xf numFmtId="1" fontId="11" fillId="0" borderId="2" xfId="0" applyNumberFormat="1" applyFont="1" applyFill="1" applyBorder="1" applyAlignment="1" applyProtection="1">
      <alignment horizontal="center" wrapText="1"/>
      <protection locked="0"/>
    </xf>
    <xf numFmtId="0" fontId="11" fillId="0" borderId="2" xfId="0" applyFont="1" applyFill="1" applyBorder="1" applyAlignment="1" applyProtection="1">
      <alignment horizontal="center" wrapText="1"/>
    </xf>
    <xf numFmtId="0" fontId="13" fillId="0" borderId="0" xfId="0" applyFont="1" applyAlignment="1" applyProtection="1">
      <alignment wrapText="1"/>
    </xf>
    <xf numFmtId="0" fontId="15" fillId="0" borderId="0" xfId="0" applyFont="1" applyBorder="1" applyAlignment="1" applyProtection="1">
      <alignment horizontal="left" vertical="top" wrapText="1"/>
    </xf>
    <xf numFmtId="14" fontId="5" fillId="6" borderId="0" xfId="0" applyNumberFormat="1" applyFont="1" applyFill="1"/>
    <xf numFmtId="0" fontId="0" fillId="0" borderId="0" xfId="0" applyAlignment="1" applyProtection="1">
      <alignment horizontal="left" wrapText="1"/>
    </xf>
    <xf numFmtId="0" fontId="4" fillId="0" borderId="0" xfId="1" applyFont="1" applyFill="1" applyBorder="1" applyAlignment="1" applyProtection="1">
      <alignment horizontal="left" vertical="center" wrapText="1"/>
    </xf>
    <xf numFmtId="0" fontId="4" fillId="0" borderId="0" xfId="0" applyFont="1" applyBorder="1" applyAlignment="1" applyProtection="1">
      <alignment horizontal="center" wrapText="1"/>
    </xf>
    <xf numFmtId="13" fontId="11" fillId="4" borderId="2" xfId="0" applyNumberFormat="1" applyFont="1" applyFill="1" applyBorder="1" applyAlignment="1" applyProtection="1">
      <alignment horizontal="center" wrapText="1"/>
      <protection locked="0"/>
    </xf>
    <xf numFmtId="0" fontId="4" fillId="0" borderId="0" xfId="1" applyFont="1" applyFill="1" applyBorder="1" applyAlignment="1" applyProtection="1">
      <alignment vertical="center" wrapText="1"/>
    </xf>
    <xf numFmtId="0" fontId="5" fillId="0" borderId="0" xfId="1" applyFont="1" applyFill="1" applyBorder="1" applyAlignment="1" applyProtection="1">
      <alignment vertical="center" wrapText="1"/>
    </xf>
    <xf numFmtId="0" fontId="4" fillId="3" borderId="6" xfId="1" applyFont="1" applyFill="1" applyBorder="1" applyAlignment="1" applyProtection="1">
      <alignment horizontal="center" vertical="center" wrapText="1"/>
    </xf>
    <xf numFmtId="0" fontId="4" fillId="3" borderId="6" xfId="1" applyFont="1" applyFill="1" applyBorder="1" applyAlignment="1" applyProtection="1">
      <alignment horizontal="left" vertical="center" wrapText="1"/>
    </xf>
    <xf numFmtId="0" fontId="5" fillId="0" borderId="16" xfId="1" applyFont="1" applyBorder="1" applyAlignment="1" applyProtection="1">
      <alignment horizontal="left" vertical="center" wrapText="1"/>
    </xf>
    <xf numFmtId="0" fontId="5" fillId="0" borderId="16" xfId="1" applyFont="1" applyFill="1" applyBorder="1" applyAlignment="1" applyProtection="1">
      <alignment horizontal="left" vertical="center" wrapText="1"/>
      <protection locked="0"/>
    </xf>
    <xf numFmtId="14" fontId="5" fillId="0" borderId="16" xfId="1" applyNumberFormat="1" applyFont="1" applyFill="1" applyBorder="1" applyAlignment="1" applyProtection="1">
      <alignment horizontal="left" vertical="center" wrapText="1"/>
      <protection locked="0"/>
    </xf>
    <xf numFmtId="2" fontId="5" fillId="0" borderId="16" xfId="1" applyNumberFormat="1" applyFont="1" applyFill="1" applyBorder="1" applyAlignment="1" applyProtection="1">
      <alignment horizontal="left" vertical="center" wrapText="1"/>
      <protection locked="0"/>
    </xf>
    <xf numFmtId="0" fontId="5" fillId="0" borderId="17" xfId="1" applyFont="1" applyBorder="1" applyAlignment="1" applyProtection="1">
      <alignment horizontal="left" vertical="center" wrapText="1"/>
    </xf>
    <xf numFmtId="0" fontId="5" fillId="0" borderId="17" xfId="1" applyFont="1" applyFill="1" applyBorder="1" applyAlignment="1" applyProtection="1">
      <alignment horizontal="left" vertical="center" wrapText="1"/>
      <protection locked="0"/>
    </xf>
    <xf numFmtId="14" fontId="5" fillId="0" borderId="17" xfId="1" applyNumberFormat="1" applyFont="1" applyFill="1" applyBorder="1" applyAlignment="1" applyProtection="1">
      <alignment horizontal="left" vertical="center" wrapText="1"/>
      <protection locked="0"/>
    </xf>
    <xf numFmtId="2" fontId="5" fillId="0" borderId="17" xfId="1" applyNumberFormat="1" applyFont="1" applyFill="1" applyBorder="1" applyAlignment="1" applyProtection="1">
      <alignment horizontal="left" vertical="center" wrapText="1"/>
      <protection locked="0"/>
    </xf>
    <xf numFmtId="0" fontId="4" fillId="0" borderId="18" xfId="1" applyFont="1" applyFill="1" applyBorder="1" applyAlignment="1" applyProtection="1">
      <alignment horizontal="left" wrapText="1"/>
    </xf>
    <xf numFmtId="0" fontId="5" fillId="0" borderId="16" xfId="1" applyFont="1" applyFill="1" applyBorder="1" applyAlignment="1" applyProtection="1">
      <alignment horizontal="left" vertical="center" wrapText="1"/>
    </xf>
    <xf numFmtId="0" fontId="5" fillId="0" borderId="17" xfId="1" applyFont="1" applyFill="1" applyBorder="1" applyAlignment="1" applyProtection="1">
      <alignment horizontal="left" vertical="center" wrapText="1"/>
    </xf>
    <xf numFmtId="0" fontId="5" fillId="0" borderId="0" xfId="1" applyFont="1" applyAlignment="1" applyProtection="1"/>
    <xf numFmtId="2" fontId="5" fillId="0" borderId="0" xfId="0" applyNumberFormat="1" applyFont="1" applyBorder="1" applyAlignment="1" applyProtection="1">
      <alignment horizontal="center" vertical="center" wrapText="1"/>
    </xf>
    <xf numFmtId="0" fontId="13" fillId="0" borderId="0" xfId="0" applyFont="1" applyBorder="1" applyAlignment="1" applyProtection="1">
      <alignment horizontal="center" wrapText="1"/>
    </xf>
    <xf numFmtId="0" fontId="5" fillId="5" borderId="0" xfId="1" applyFont="1" applyFill="1" applyAlignment="1" applyProtection="1">
      <alignment vertical="center" wrapText="1"/>
    </xf>
    <xf numFmtId="0" fontId="5" fillId="0" borderId="14" xfId="0" applyFont="1" applyBorder="1" applyAlignment="1" applyProtection="1">
      <alignment horizontal="center" vertical="center" wrapText="1"/>
    </xf>
    <xf numFmtId="0" fontId="4" fillId="0" borderId="18" xfId="1" applyFont="1" applyFill="1" applyBorder="1" applyAlignment="1" applyProtection="1">
      <alignment horizontal="center" wrapText="1"/>
    </xf>
    <xf numFmtId="0" fontId="5" fillId="0" borderId="0" xfId="0" applyFont="1" applyAlignment="1">
      <alignment vertical="top" wrapText="1"/>
    </xf>
    <xf numFmtId="0" fontId="0" fillId="0" borderId="0" xfId="0" applyAlignment="1">
      <alignment vertical="top" wrapText="1"/>
    </xf>
    <xf numFmtId="0" fontId="4" fillId="2" borderId="0" xfId="0" applyFont="1" applyFill="1" applyAlignment="1">
      <alignment horizontal="left" vertical="top" wrapText="1"/>
    </xf>
    <xf numFmtId="0" fontId="5" fillId="0" borderId="22" xfId="0" applyFont="1" applyBorder="1" applyAlignment="1" applyProtection="1">
      <alignment horizontal="center" vertical="center" wrapText="1"/>
    </xf>
    <xf numFmtId="0" fontId="0" fillId="0" borderId="1" xfId="0" applyFill="1" applyBorder="1" applyAlignment="1" applyProtection="1">
      <alignment horizontal="left" wrapText="1"/>
      <protection locked="0"/>
    </xf>
    <xf numFmtId="0" fontId="18" fillId="0" borderId="0" xfId="1" applyFont="1" applyAlignment="1" applyProtection="1">
      <alignment vertical="center" wrapText="1"/>
    </xf>
    <xf numFmtId="2" fontId="13" fillId="0" borderId="27" xfId="0" applyNumberFormat="1" applyFont="1" applyBorder="1" applyAlignment="1" applyProtection="1">
      <alignment horizontal="center" wrapText="1"/>
    </xf>
    <xf numFmtId="2" fontId="13" fillId="0" borderId="28" xfId="0" applyNumberFormat="1" applyFont="1" applyBorder="1" applyAlignment="1" applyProtection="1">
      <alignment horizontal="center" vertical="center" wrapText="1"/>
    </xf>
    <xf numFmtId="2" fontId="5" fillId="0" borderId="29" xfId="0" applyNumberFormat="1" applyFont="1" applyBorder="1" applyAlignment="1" applyProtection="1">
      <alignment horizontal="center" vertical="center" wrapText="1"/>
    </xf>
    <xf numFmtId="0" fontId="0" fillId="0" borderId="1" xfId="0" applyFill="1" applyBorder="1" applyAlignment="1" applyProtection="1">
      <alignment horizontal="left" wrapText="1"/>
      <protection locked="0"/>
    </xf>
    <xf numFmtId="2" fontId="5" fillId="0" borderId="23" xfId="0" applyNumberFormat="1" applyFont="1" applyBorder="1" applyAlignment="1" applyProtection="1">
      <alignment horizontal="center" vertical="center" wrapText="1"/>
    </xf>
    <xf numFmtId="0" fontId="5" fillId="0" borderId="30" xfId="1" applyFont="1" applyFill="1" applyBorder="1" applyAlignment="1" applyProtection="1">
      <alignment horizontal="left" vertical="center" wrapText="1"/>
      <protection locked="0"/>
    </xf>
    <xf numFmtId="0" fontId="0" fillId="0" borderId="27" xfId="0" applyBorder="1" applyAlignment="1" applyProtection="1">
      <alignment horizontal="left" vertical="top" wrapText="1"/>
    </xf>
    <xf numFmtId="0" fontId="0" fillId="0" borderId="31" xfId="0" applyBorder="1" applyAlignment="1" applyProtection="1">
      <alignment horizontal="left" vertical="top" wrapText="1"/>
    </xf>
    <xf numFmtId="2" fontId="20" fillId="0" borderId="11" xfId="0" applyNumberFormat="1" applyFont="1" applyBorder="1" applyAlignment="1" applyProtection="1">
      <alignment horizontal="center" vertical="center" wrapText="1"/>
    </xf>
    <xf numFmtId="0" fontId="0" fillId="0" borderId="21" xfId="0" applyBorder="1" applyAlignment="1" applyProtection="1">
      <alignment horizontal="center" vertical="center" wrapText="1"/>
    </xf>
    <xf numFmtId="2" fontId="5" fillId="0" borderId="33" xfId="0" applyNumberFormat="1" applyFont="1" applyBorder="1" applyAlignment="1" applyProtection="1">
      <alignment horizontal="center" vertical="center" wrapText="1"/>
    </xf>
    <xf numFmtId="0" fontId="5" fillId="0" borderId="34" xfId="0" applyFont="1" applyBorder="1" applyAlignment="1" applyProtection="1">
      <alignment horizontal="center" vertical="center" wrapText="1"/>
    </xf>
    <xf numFmtId="2" fontId="20" fillId="0" borderId="35" xfId="0" applyNumberFormat="1" applyFont="1" applyBorder="1" applyAlignment="1" applyProtection="1">
      <alignment horizontal="center" wrapText="1"/>
    </xf>
    <xf numFmtId="2" fontId="20" fillId="0" borderId="36" xfId="0" applyNumberFormat="1" applyFont="1" applyBorder="1" applyAlignment="1" applyProtection="1">
      <alignment horizontal="center" wrapText="1"/>
    </xf>
    <xf numFmtId="2" fontId="11" fillId="0" borderId="1" xfId="0" applyNumberFormat="1" applyFont="1" applyBorder="1" applyAlignment="1" applyProtection="1">
      <alignment horizontal="center" wrapText="1"/>
    </xf>
    <xf numFmtId="2" fontId="10" fillId="0" borderId="21" xfId="0" applyNumberFormat="1" applyFont="1" applyBorder="1" applyAlignment="1" applyProtection="1">
      <alignment horizontal="center" wrapText="1"/>
    </xf>
    <xf numFmtId="2" fontId="0" fillId="0" borderId="37" xfId="0" applyNumberFormat="1" applyBorder="1" applyAlignment="1" applyProtection="1">
      <alignment horizontal="center" wrapText="1"/>
    </xf>
    <xf numFmtId="2" fontId="5" fillId="0" borderId="38" xfId="0" applyNumberFormat="1" applyFont="1" applyBorder="1" applyAlignment="1" applyProtection="1">
      <alignment horizontal="center" vertical="center" wrapText="1"/>
    </xf>
    <xf numFmtId="2" fontId="11" fillId="0" borderId="40" xfId="0" applyNumberFormat="1" applyFont="1" applyBorder="1" applyAlignment="1" applyProtection="1">
      <alignment horizontal="center" wrapText="1"/>
    </xf>
    <xf numFmtId="2" fontId="20" fillId="0" borderId="39" xfId="0" applyNumberFormat="1" applyFont="1" applyBorder="1" applyAlignment="1" applyProtection="1">
      <alignment horizontal="center" wrapText="1"/>
    </xf>
    <xf numFmtId="2" fontId="10" fillId="0" borderId="1" xfId="0" applyNumberFormat="1" applyFont="1" applyBorder="1" applyAlignment="1" applyProtection="1">
      <alignment horizontal="center" wrapText="1"/>
    </xf>
    <xf numFmtId="2" fontId="20" fillId="0" borderId="41" xfId="0" applyNumberFormat="1" applyFont="1" applyBorder="1" applyAlignment="1" applyProtection="1">
      <alignment horizontal="center" vertical="center" wrapText="1"/>
    </xf>
    <xf numFmtId="0" fontId="0" fillId="0" borderId="2" xfId="0"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0" fontId="5" fillId="0" borderId="17" xfId="1" applyFont="1" applyFill="1" applyBorder="1" applyAlignment="1" applyProtection="1">
      <alignment horizontal="left" vertical="center" wrapText="1"/>
    </xf>
    <xf numFmtId="0" fontId="11" fillId="0" borderId="5" xfId="0" applyFont="1" applyFill="1" applyBorder="1" applyAlignment="1" applyProtection="1">
      <alignment horizontal="left" wrapText="1"/>
      <protection locked="0"/>
    </xf>
    <xf numFmtId="0" fontId="11" fillId="0" borderId="9" xfId="0" applyFont="1" applyFill="1" applyBorder="1" applyAlignment="1" applyProtection="1">
      <alignment horizontal="left" wrapText="1"/>
      <protection locked="0"/>
    </xf>
    <xf numFmtId="0" fontId="11" fillId="0" borderId="21" xfId="0" applyFont="1" applyFill="1" applyBorder="1" applyAlignment="1" applyProtection="1">
      <alignment horizontal="left" wrapText="1"/>
      <protection locked="0"/>
    </xf>
    <xf numFmtId="0" fontId="11" fillId="0" borderId="12" xfId="0" applyFont="1" applyBorder="1" applyAlignment="1" applyProtection="1">
      <alignment horizontal="left" wrapText="1"/>
    </xf>
    <xf numFmtId="0" fontId="11" fillId="0" borderId="10" xfId="0" applyFont="1" applyBorder="1" applyAlignment="1" applyProtection="1">
      <alignment horizontal="left" wrapText="1"/>
    </xf>
    <xf numFmtId="0" fontId="11" fillId="0" borderId="15" xfId="0" applyFont="1" applyBorder="1" applyAlignment="1" applyProtection="1">
      <alignment horizontal="left" wrapText="1"/>
    </xf>
    <xf numFmtId="0" fontId="11" fillId="0" borderId="12" xfId="0" applyFont="1" applyFill="1" applyBorder="1" applyAlignment="1" applyProtection="1">
      <alignment horizontal="left" wrapText="1"/>
      <protection locked="0"/>
    </xf>
    <xf numFmtId="0" fontId="11" fillId="0" borderId="10" xfId="0" applyFont="1" applyFill="1" applyBorder="1" applyAlignment="1" applyProtection="1">
      <alignment horizontal="left" wrapText="1"/>
      <protection locked="0"/>
    </xf>
    <xf numFmtId="0" fontId="11" fillId="0" borderId="15" xfId="0" applyFont="1" applyFill="1" applyBorder="1" applyAlignment="1" applyProtection="1">
      <alignment horizontal="left" wrapText="1"/>
      <protection locked="0"/>
    </xf>
    <xf numFmtId="0" fontId="5" fillId="0" borderId="0" xfId="0" applyFont="1" applyAlignment="1" applyProtection="1">
      <alignment horizontal="left" wrapText="1"/>
    </xf>
    <xf numFmtId="0" fontId="0" fillId="0" borderId="0" xfId="0" applyAlignment="1" applyProtection="1">
      <alignment horizontal="left" wrapText="1"/>
    </xf>
    <xf numFmtId="0" fontId="11" fillId="0" borderId="0" xfId="0" applyFont="1" applyFill="1" applyBorder="1" applyAlignment="1" applyProtection="1">
      <alignment horizontal="left" vertical="center" wrapText="1"/>
    </xf>
    <xf numFmtId="0" fontId="13" fillId="0" borderId="0" xfId="0" applyFont="1" applyFill="1" applyBorder="1" applyAlignment="1" applyProtection="1">
      <alignment horizontal="left"/>
    </xf>
    <xf numFmtId="0" fontId="11" fillId="0" borderId="1" xfId="0" applyFont="1" applyBorder="1" applyAlignment="1" applyProtection="1">
      <alignment horizontal="left" wrapText="1"/>
    </xf>
    <xf numFmtId="0" fontId="11" fillId="0" borderId="2" xfId="0" applyFont="1" applyBorder="1" applyAlignment="1" applyProtection="1">
      <alignment horizontal="left" wrapText="1"/>
    </xf>
    <xf numFmtId="0" fontId="4" fillId="0" borderId="13" xfId="0" applyFont="1" applyFill="1" applyBorder="1" applyAlignment="1" applyProtection="1">
      <alignment horizontal="center" wrapText="1"/>
    </xf>
    <xf numFmtId="0" fontId="13" fillId="0" borderId="2" xfId="0" applyFont="1" applyBorder="1" applyAlignment="1" applyProtection="1">
      <alignment horizontal="left" wrapText="1"/>
    </xf>
    <xf numFmtId="14" fontId="11" fillId="0" borderId="12" xfId="0" applyNumberFormat="1" applyFont="1" applyFill="1" applyBorder="1" applyAlignment="1" applyProtection="1">
      <alignment horizontal="left" wrapText="1"/>
      <protection locked="0"/>
    </xf>
    <xf numFmtId="14" fontId="11" fillId="0" borderId="10" xfId="0" applyNumberFormat="1" applyFont="1" applyFill="1" applyBorder="1" applyAlignment="1" applyProtection="1">
      <alignment horizontal="left" wrapText="1"/>
      <protection locked="0"/>
    </xf>
    <xf numFmtId="14" fontId="11" fillId="0" borderId="15" xfId="0" applyNumberFormat="1" applyFont="1" applyFill="1" applyBorder="1" applyAlignment="1" applyProtection="1">
      <alignment horizontal="left" wrapText="1"/>
      <protection locked="0"/>
    </xf>
    <xf numFmtId="0" fontId="4" fillId="0" borderId="0" xfId="0" applyFont="1" applyFill="1" applyBorder="1" applyAlignment="1" applyProtection="1">
      <alignment horizontal="left" wrapText="1"/>
    </xf>
    <xf numFmtId="0" fontId="0" fillId="0" borderId="2" xfId="0" applyFill="1" applyBorder="1" applyAlignment="1" applyProtection="1">
      <alignment horizontal="left" wrapText="1"/>
      <protection locked="0"/>
    </xf>
    <xf numFmtId="0" fontId="7" fillId="0" borderId="0" xfId="0" applyFont="1" applyBorder="1" applyAlignment="1" applyProtection="1">
      <alignment horizontal="left" vertical="top" wrapText="1"/>
    </xf>
    <xf numFmtId="0" fontId="15" fillId="0" borderId="0" xfId="0" applyFont="1" applyBorder="1" applyAlignment="1" applyProtection="1">
      <alignment horizontal="left" vertical="top" wrapText="1"/>
    </xf>
    <xf numFmtId="0" fontId="4" fillId="0" borderId="0" xfId="0" applyFont="1" applyBorder="1" applyAlignment="1" applyProtection="1">
      <alignment horizontal="center" wrapText="1"/>
    </xf>
    <xf numFmtId="0" fontId="4" fillId="0" borderId="3" xfId="0" applyFont="1" applyFill="1" applyBorder="1" applyAlignment="1" applyProtection="1">
      <alignment horizontal="center" wrapText="1"/>
    </xf>
    <xf numFmtId="0" fontId="4" fillId="0" borderId="32" xfId="0" applyFont="1" applyFill="1" applyBorder="1" applyAlignment="1" applyProtection="1">
      <alignment horizontal="center" wrapText="1"/>
    </xf>
    <xf numFmtId="0" fontId="5" fillId="0" borderId="2" xfId="0" applyFont="1" applyFill="1" applyBorder="1" applyAlignment="1" applyProtection="1">
      <alignment horizontal="left" wrapText="1"/>
      <protection locked="0"/>
    </xf>
    <xf numFmtId="0" fontId="13" fillId="0" borderId="1" xfId="0" applyFont="1" applyBorder="1" applyAlignment="1" applyProtection="1">
      <alignment horizontal="left" wrapText="1"/>
    </xf>
    <xf numFmtId="0" fontId="4" fillId="0" borderId="2" xfId="0" applyFont="1" applyBorder="1" applyAlignment="1" applyProtection="1">
      <alignment horizontal="left" wrapText="1"/>
    </xf>
    <xf numFmtId="0" fontId="5" fillId="0" borderId="5" xfId="0" applyFont="1" applyFill="1" applyBorder="1" applyAlignment="1" applyProtection="1">
      <alignment horizontal="left" wrapText="1"/>
      <protection locked="0"/>
    </xf>
    <xf numFmtId="0" fontId="5" fillId="0" borderId="21" xfId="0" applyFont="1" applyFill="1" applyBorder="1" applyAlignment="1" applyProtection="1">
      <alignment horizontal="left" wrapText="1"/>
      <protection locked="0"/>
    </xf>
    <xf numFmtId="0" fontId="7" fillId="0" borderId="0" xfId="0" applyFont="1" applyBorder="1" applyAlignment="1" applyProtection="1">
      <alignment horizontal="center" wrapText="1"/>
    </xf>
    <xf numFmtId="0" fontId="4" fillId="0" borderId="0" xfId="0" applyFont="1" applyAlignment="1" applyProtection="1">
      <alignment horizontal="left" wrapText="1"/>
    </xf>
    <xf numFmtId="0" fontId="0" fillId="0" borderId="1" xfId="0" applyFill="1" applyBorder="1" applyAlignment="1" applyProtection="1">
      <alignment horizontal="left" wrapText="1"/>
      <protection locked="0"/>
    </xf>
    <xf numFmtId="0" fontId="4" fillId="3" borderId="7"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9" fillId="0" borderId="0" xfId="0" applyFont="1" applyAlignment="1" applyProtection="1">
      <alignment horizontal="left" wrapText="1"/>
    </xf>
    <xf numFmtId="0" fontId="7" fillId="0" borderId="0" xfId="1" applyFont="1" applyBorder="1" applyAlignment="1" applyProtection="1">
      <alignment horizontal="center" vertical="center" wrapText="1"/>
    </xf>
    <xf numFmtId="0" fontId="5" fillId="0" borderId="17" xfId="1" applyFont="1" applyFill="1" applyBorder="1" applyAlignment="1" applyProtection="1">
      <alignment horizontal="left" vertical="center" wrapText="1"/>
    </xf>
    <xf numFmtId="0" fontId="4" fillId="0" borderId="17" xfId="1" applyFont="1" applyFill="1" applyBorder="1" applyAlignment="1" applyProtection="1">
      <alignment horizontal="left" vertical="center" wrapText="1"/>
    </xf>
    <xf numFmtId="3" fontId="5" fillId="0" borderId="20" xfId="1" applyNumberFormat="1" applyFont="1" applyFill="1" applyBorder="1" applyAlignment="1" applyProtection="1">
      <alignment horizontal="right" vertical="center" wrapText="1"/>
      <protection locked="0"/>
    </xf>
    <xf numFmtId="3" fontId="5" fillId="0" borderId="19" xfId="1" applyNumberFormat="1" applyFont="1" applyFill="1" applyBorder="1" applyAlignment="1" applyProtection="1">
      <alignment horizontal="right" vertical="center" wrapText="1"/>
      <protection locked="0"/>
    </xf>
    <xf numFmtId="0" fontId="6" fillId="0" borderId="0" xfId="1" applyFont="1" applyBorder="1" applyAlignment="1" applyProtection="1">
      <alignment horizontal="left" vertical="center" wrapText="1"/>
    </xf>
    <xf numFmtId="0" fontId="4" fillId="0" borderId="0" xfId="1" applyFont="1" applyFill="1" applyBorder="1" applyAlignment="1" applyProtection="1">
      <alignment horizontal="left" vertical="center" wrapText="1"/>
    </xf>
    <xf numFmtId="0" fontId="11" fillId="0" borderId="16" xfId="0" applyFont="1" applyBorder="1" applyAlignment="1" applyProtection="1">
      <alignment horizontal="left" wrapText="1"/>
    </xf>
    <xf numFmtId="0" fontId="11" fillId="0" borderId="17" xfId="0" applyFont="1" applyBorder="1" applyAlignment="1" applyProtection="1">
      <alignment horizontal="left" wrapText="1"/>
    </xf>
    <xf numFmtId="0" fontId="5" fillId="0" borderId="16" xfId="1" applyFont="1" applyFill="1" applyBorder="1" applyAlignment="1" applyProtection="1">
      <alignment horizontal="right" vertical="center" wrapText="1"/>
      <protection locked="0"/>
    </xf>
    <xf numFmtId="0" fontId="18" fillId="0" borderId="17" xfId="1" applyFont="1" applyFill="1" applyBorder="1" applyAlignment="1" applyProtection="1">
      <alignment horizontal="left" vertical="center" wrapText="1"/>
    </xf>
    <xf numFmtId="0" fontId="19" fillId="0" borderId="17" xfId="1" applyFont="1" applyFill="1" applyBorder="1" applyAlignment="1" applyProtection="1">
      <alignment horizontal="left" vertical="center" wrapText="1"/>
    </xf>
    <xf numFmtId="3" fontId="5" fillId="0" borderId="24" xfId="1" applyNumberFormat="1" applyFont="1" applyFill="1" applyBorder="1" applyAlignment="1" applyProtection="1">
      <alignment horizontal="right" vertical="center" wrapText="1"/>
      <protection locked="0"/>
    </xf>
    <xf numFmtId="3" fontId="5" fillId="0" borderId="25" xfId="1" applyNumberFormat="1" applyFont="1" applyFill="1" applyBorder="1" applyAlignment="1" applyProtection="1">
      <alignment horizontal="right" vertical="center" wrapText="1"/>
      <protection locked="0"/>
    </xf>
    <xf numFmtId="0" fontId="4" fillId="0" borderId="17" xfId="1" applyFont="1" applyBorder="1" applyAlignment="1" applyProtection="1">
      <alignment horizontal="left" vertical="center" wrapText="1"/>
    </xf>
    <xf numFmtId="0" fontId="4" fillId="0" borderId="4" xfId="0" applyFont="1" applyFill="1" applyBorder="1" applyAlignment="1" applyProtection="1">
      <alignment horizontal="center" wrapText="1"/>
    </xf>
    <xf numFmtId="0" fontId="4" fillId="0" borderId="26" xfId="0" applyFont="1" applyFill="1" applyBorder="1" applyAlignment="1" applyProtection="1">
      <alignment horizontal="center" wrapText="1"/>
    </xf>
    <xf numFmtId="0" fontId="5" fillId="0" borderId="0" xfId="1" applyFont="1" applyAlignment="1" applyProtection="1">
      <alignment horizontal="center" wrapText="1"/>
    </xf>
    <xf numFmtId="0" fontId="4" fillId="0" borderId="0" xfId="1" applyFont="1" applyFill="1" applyBorder="1" applyAlignment="1" applyProtection="1">
      <alignment horizontal="center" vertical="center" wrapText="1"/>
    </xf>
    <xf numFmtId="0" fontId="4" fillId="0" borderId="0" xfId="1" applyFont="1" applyBorder="1" applyAlignment="1" applyProtection="1">
      <alignment horizontal="left" vertical="center" wrapText="1"/>
    </xf>
    <xf numFmtId="0" fontId="7" fillId="0" borderId="0" xfId="1" applyFont="1" applyFill="1" applyBorder="1" applyAlignment="1" applyProtection="1">
      <alignment horizontal="center" vertical="center" wrapText="1"/>
    </xf>
    <xf numFmtId="0" fontId="5" fillId="0" borderId="2" xfId="0" applyFont="1" applyBorder="1" applyAlignment="1" applyProtection="1">
      <alignment horizontal="left" wrapText="1"/>
    </xf>
    <xf numFmtId="4" fontId="5" fillId="0" borderId="23" xfId="1" applyNumberFormat="1" applyFont="1" applyFill="1" applyBorder="1" applyAlignment="1" applyProtection="1">
      <alignment horizontal="center" vertical="center" wrapText="1"/>
    </xf>
    <xf numFmtId="4" fontId="5" fillId="0" borderId="6" xfId="1" applyNumberFormat="1" applyFont="1" applyFill="1" applyBorder="1" applyAlignment="1" applyProtection="1">
      <alignment horizontal="center" vertical="center" wrapText="1"/>
    </xf>
    <xf numFmtId="4" fontId="5" fillId="0" borderId="1" xfId="1" applyNumberFormat="1" applyFont="1" applyFill="1" applyBorder="1" applyAlignment="1" applyProtection="1">
      <alignment horizontal="center" vertical="center" wrapText="1"/>
    </xf>
    <xf numFmtId="0" fontId="0" fillId="0" borderId="0" xfId="0" applyFill="1" applyBorder="1" applyAlignment="1" applyProtection="1">
      <alignment horizontal="center" wrapText="1"/>
    </xf>
    <xf numFmtId="0" fontId="0" fillId="0" borderId="0" xfId="0" applyFill="1" applyBorder="1" applyAlignment="1" applyProtection="1">
      <alignment horizontal="left" wrapText="1"/>
      <protection locked="0"/>
    </xf>
    <xf numFmtId="14" fontId="0" fillId="0" borderId="0" xfId="0" applyNumberFormat="1" applyFill="1" applyBorder="1" applyAlignment="1" applyProtection="1">
      <alignment horizontal="left"/>
      <protection locked="0"/>
    </xf>
    <xf numFmtId="2" fontId="5" fillId="0" borderId="0" xfId="0" applyNumberFormat="1" applyFont="1" applyFill="1" applyBorder="1" applyAlignment="1" applyProtection="1">
      <alignment horizontal="center" wrapText="1"/>
      <protection locked="0"/>
    </xf>
    <xf numFmtId="2" fontId="0" fillId="0" borderId="0" xfId="0" applyNumberFormat="1" applyFill="1" applyBorder="1" applyAlignment="1" applyProtection="1">
      <alignment horizontal="left"/>
      <protection locked="0"/>
    </xf>
    <xf numFmtId="2" fontId="0" fillId="0" borderId="0" xfId="0" applyNumberFormat="1" applyFill="1" applyBorder="1" applyAlignment="1" applyProtection="1">
      <alignment horizontal="left" wrapText="1"/>
      <protection locked="0"/>
    </xf>
  </cellXfs>
  <cellStyles count="2">
    <cellStyle name="Standard" xfId="0" builtinId="0"/>
    <cellStyle name="Standard 2" xfId="1" xr:uid="{00000000-0005-0000-0000-000001000000}"/>
  </cellStyles>
  <dxfs count="26">
    <dxf>
      <font>
        <color rgb="FF00B050"/>
      </font>
    </dxf>
    <dxf>
      <font>
        <color rgb="FFFF0000"/>
      </font>
    </dxf>
    <dxf>
      <font>
        <color rgb="FF00B050"/>
      </font>
    </dxf>
    <dxf>
      <font>
        <color rgb="FFFF0000"/>
      </font>
    </dxf>
    <dxf>
      <font>
        <strike val="0"/>
        <color rgb="FF00B050"/>
      </font>
    </dxf>
    <dxf>
      <font>
        <condense val="0"/>
        <extend val="0"/>
        <color indexed="10"/>
      </font>
    </dxf>
    <dxf>
      <font>
        <color rgb="FF00B050"/>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FF0000"/>
      </font>
    </dxf>
    <dxf>
      <font>
        <color rgb="FF00B050"/>
      </font>
    </dxf>
    <dxf>
      <font>
        <color rgb="FF00B050"/>
      </font>
    </dxf>
    <dxf>
      <font>
        <color rgb="FFFF0000"/>
      </font>
    </dxf>
    <dxf>
      <font>
        <color rgb="FF00B050"/>
      </font>
    </dxf>
    <dxf>
      <font>
        <color rgb="FF00B050"/>
      </font>
    </dxf>
    <dxf>
      <font>
        <condense val="0"/>
        <extend val="0"/>
        <color indexed="10"/>
      </font>
    </dxf>
    <dxf>
      <font>
        <color rgb="FF00B050"/>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solid">
          <bgColor theme="0" tint="-0.14996795556505021"/>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A1:A16"/>
  <sheetViews>
    <sheetView showGridLines="0" tabSelected="1" zoomScaleNormal="100" workbookViewId="0"/>
  </sheetViews>
  <sheetFormatPr baseColWidth="10" defaultRowHeight="13.2" x14ac:dyDescent="0.25"/>
  <cols>
    <col min="1" max="1" width="91.44140625" style="1" customWidth="1"/>
  </cols>
  <sheetData>
    <row r="1" spans="1:1" ht="28.5" customHeight="1" x14ac:dyDescent="0.25">
      <c r="A1" s="105" t="s">
        <v>63</v>
      </c>
    </row>
    <row r="3" spans="1:1" x14ac:dyDescent="0.25">
      <c r="A3" s="3" t="s">
        <v>12</v>
      </c>
    </row>
    <row r="4" spans="1:1" ht="311.85000000000002" customHeight="1" x14ac:dyDescent="0.25">
      <c r="A4" s="103" t="s">
        <v>80</v>
      </c>
    </row>
    <row r="5" spans="1:1" x14ac:dyDescent="0.25">
      <c r="A5" s="2"/>
    </row>
    <row r="6" spans="1:1" x14ac:dyDescent="0.25">
      <c r="A6" s="3" t="s">
        <v>0</v>
      </c>
    </row>
    <row r="7" spans="1:1" ht="103.95" customHeight="1" x14ac:dyDescent="0.25">
      <c r="A7" s="103" t="s">
        <v>1</v>
      </c>
    </row>
    <row r="8" spans="1:1" x14ac:dyDescent="0.25">
      <c r="A8" s="2"/>
    </row>
    <row r="9" spans="1:1" x14ac:dyDescent="0.25">
      <c r="A9" s="3" t="s">
        <v>10</v>
      </c>
    </row>
    <row r="10" spans="1:1" ht="40.65" customHeight="1" x14ac:dyDescent="0.25">
      <c r="A10" s="104" t="s">
        <v>83</v>
      </c>
    </row>
    <row r="11" spans="1:1" x14ac:dyDescent="0.25">
      <c r="A11" s="2"/>
    </row>
    <row r="12" spans="1:1" x14ac:dyDescent="0.25">
      <c r="A12" s="3" t="s">
        <v>13</v>
      </c>
    </row>
    <row r="13" spans="1:1" ht="65.25" customHeight="1" x14ac:dyDescent="0.25">
      <c r="A13" s="103" t="s">
        <v>28</v>
      </c>
    </row>
    <row r="16" spans="1:1" x14ac:dyDescent="0.25">
      <c r="A16" s="61"/>
    </row>
  </sheetData>
  <sheetProtection algorithmName="SHA-512" hashValue="svFE/tJOkYNVPNkGNThNh8MTXIp85EvicY1ASvWZyL2JZsTijQn9n7JJamH178lQYTP6iaccz2ifY/y3wPIyiA==" saltValue="FqZ/FvQY7JgrY7GoyactKA==" spinCount="100000" sheet="1" selectLockedCells="1"/>
  <phoneticPr fontId="0" type="noConversion"/>
  <pageMargins left="0.78740157499999996" right="0.78740157499999996" top="0.984251969" bottom="0.984251969" header="0.4921259845" footer="0.4921259845"/>
  <pageSetup paperSize="9" scale="95" fitToHeight="0" orientation="portrait" horizontalDpi="4294967293"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B1:V68"/>
  <sheetViews>
    <sheetView showGridLines="0" zoomScale="90" zoomScaleNormal="90" workbookViewId="0">
      <selection activeCell="C31" sqref="C31:D31"/>
    </sheetView>
  </sheetViews>
  <sheetFormatPr baseColWidth="10" defaultColWidth="11.44140625" defaultRowHeight="15" customHeight="1" x14ac:dyDescent="0.25"/>
  <cols>
    <col min="1" max="1" width="1.44140625" style="6" customWidth="1"/>
    <col min="2" max="2" width="5" style="6" customWidth="1"/>
    <col min="3" max="3" width="16.5546875" style="6" customWidth="1"/>
    <col min="4" max="4" width="20.44140625" style="6" customWidth="1"/>
    <col min="5" max="5" width="18.109375" style="6" customWidth="1"/>
    <col min="6" max="6" width="17.5546875" style="6" customWidth="1"/>
    <col min="7" max="7" width="39.5546875" style="6" customWidth="1"/>
    <col min="8" max="8" width="20.109375" style="6" customWidth="1"/>
    <col min="9" max="9" width="55.44140625" style="6" customWidth="1"/>
    <col min="10" max="10" width="13.88671875" style="6" customWidth="1"/>
    <col min="11" max="11" width="20.6640625" style="6" customWidth="1"/>
    <col min="12" max="12" width="23.109375" style="6" customWidth="1"/>
    <col min="13" max="13" width="17.44140625" style="6" customWidth="1"/>
    <col min="14" max="14" width="27.44140625" style="6" customWidth="1"/>
    <col min="15" max="15" width="12.33203125" style="6" hidden="1" customWidth="1"/>
    <col min="16" max="18" width="11.44140625" style="6" hidden="1" customWidth="1"/>
    <col min="19" max="31" width="11.44140625" style="6" customWidth="1"/>
    <col min="32" max="16384" width="11.44140625" style="6"/>
  </cols>
  <sheetData>
    <row r="1" spans="2:19" ht="15" customHeight="1" x14ac:dyDescent="0.25">
      <c r="B1" s="157" t="s">
        <v>64</v>
      </c>
      <c r="C1" s="157"/>
      <c r="D1" s="157"/>
      <c r="E1" s="157"/>
      <c r="F1" s="157"/>
      <c r="G1" s="157"/>
      <c r="H1" s="157"/>
      <c r="I1" s="157"/>
      <c r="J1" s="75"/>
      <c r="M1" s="62"/>
      <c r="N1" s="75" t="s">
        <v>86</v>
      </c>
      <c r="O1" s="62"/>
    </row>
    <row r="2" spans="2:19" ht="15" customHeight="1" x14ac:dyDescent="0.25">
      <c r="B2" s="76"/>
      <c r="C2" s="76"/>
      <c r="D2" s="76"/>
      <c r="E2" s="76"/>
      <c r="F2" s="76"/>
      <c r="G2" s="76"/>
      <c r="H2" s="76"/>
      <c r="I2" s="76"/>
      <c r="J2" s="75"/>
    </row>
    <row r="3" spans="2:19" ht="15" customHeight="1" x14ac:dyDescent="0.25">
      <c r="B3" s="145" t="s">
        <v>16</v>
      </c>
      <c r="C3" s="146"/>
      <c r="D3" s="146"/>
      <c r="E3" s="146"/>
      <c r="F3" s="146"/>
      <c r="G3" s="146"/>
      <c r="H3" s="146"/>
      <c r="I3" s="146"/>
      <c r="J3" s="146"/>
      <c r="S3" s="7"/>
    </row>
    <row r="4" spans="2:19" ht="15" customHeight="1" x14ac:dyDescent="0.25">
      <c r="B4" s="147" t="s">
        <v>40</v>
      </c>
      <c r="C4" s="147"/>
      <c r="D4" s="147"/>
      <c r="E4" s="147"/>
      <c r="F4" s="134"/>
      <c r="G4" s="135"/>
      <c r="H4" s="135"/>
      <c r="I4" s="136"/>
      <c r="S4" s="7"/>
    </row>
    <row r="5" spans="2:19" ht="15" customHeight="1" x14ac:dyDescent="0.25">
      <c r="B5" s="148" t="s">
        <v>41</v>
      </c>
      <c r="C5" s="148"/>
      <c r="D5" s="148"/>
      <c r="E5" s="148"/>
      <c r="F5" s="140"/>
      <c r="G5" s="141"/>
      <c r="H5" s="141"/>
      <c r="I5" s="142"/>
      <c r="S5" s="7"/>
    </row>
    <row r="6" spans="2:19" ht="15" customHeight="1" x14ac:dyDescent="0.25">
      <c r="B6" s="148" t="s">
        <v>42</v>
      </c>
      <c r="C6" s="148"/>
      <c r="D6" s="148"/>
      <c r="E6" s="148"/>
      <c r="F6" s="140"/>
      <c r="G6" s="141"/>
      <c r="H6" s="141"/>
      <c r="I6" s="142"/>
      <c r="S6" s="7"/>
    </row>
    <row r="7" spans="2:19" ht="15" customHeight="1" x14ac:dyDescent="0.25">
      <c r="B7" s="148" t="s">
        <v>84</v>
      </c>
      <c r="C7" s="148"/>
      <c r="D7" s="148"/>
      <c r="E7" s="148"/>
      <c r="F7" s="140"/>
      <c r="G7" s="141"/>
      <c r="H7" s="141"/>
      <c r="I7" s="142"/>
      <c r="S7" s="7"/>
    </row>
    <row r="8" spans="2:19" ht="15" customHeight="1" x14ac:dyDescent="0.25">
      <c r="B8" s="148" t="s">
        <v>62</v>
      </c>
      <c r="C8" s="148"/>
      <c r="D8" s="148"/>
      <c r="E8" s="148"/>
      <c r="F8" s="140"/>
      <c r="G8" s="141"/>
      <c r="H8" s="141"/>
      <c r="I8" s="142"/>
      <c r="S8" s="7"/>
    </row>
    <row r="9" spans="2:19" ht="15" customHeight="1" x14ac:dyDescent="0.25">
      <c r="B9" s="148" t="s">
        <v>43</v>
      </c>
      <c r="C9" s="148"/>
      <c r="D9" s="148"/>
      <c r="E9" s="148"/>
      <c r="F9" s="140"/>
      <c r="G9" s="141"/>
      <c r="H9" s="141"/>
      <c r="I9" s="142"/>
      <c r="S9" s="7"/>
    </row>
    <row r="10" spans="2:19" ht="15" customHeight="1" x14ac:dyDescent="0.25">
      <c r="B10" s="148" t="s">
        <v>44</v>
      </c>
      <c r="C10" s="148"/>
      <c r="D10" s="148"/>
      <c r="E10" s="148"/>
      <c r="F10" s="151"/>
      <c r="G10" s="152"/>
      <c r="H10" s="152"/>
      <c r="I10" s="153"/>
      <c r="S10" s="7"/>
    </row>
    <row r="11" spans="2:19" ht="15" customHeight="1" x14ac:dyDescent="0.25">
      <c r="B11" s="137" t="s">
        <v>45</v>
      </c>
      <c r="C11" s="138"/>
      <c r="D11" s="138"/>
      <c r="E11" s="138"/>
      <c r="F11" s="138"/>
      <c r="G11" s="138"/>
      <c r="H11" s="139"/>
      <c r="I11" s="72"/>
      <c r="S11" s="7"/>
    </row>
    <row r="12" spans="2:19" ht="15" customHeight="1" x14ac:dyDescent="0.25">
      <c r="B12" s="137" t="s">
        <v>48</v>
      </c>
      <c r="C12" s="138"/>
      <c r="D12" s="138"/>
      <c r="E12" s="138"/>
      <c r="F12" s="138"/>
      <c r="G12" s="138"/>
      <c r="H12" s="139"/>
      <c r="I12" s="73"/>
      <c r="S12" s="7"/>
    </row>
    <row r="13" spans="2:19" ht="15" customHeight="1" x14ac:dyDescent="0.25">
      <c r="B13" s="137" t="s">
        <v>49</v>
      </c>
      <c r="C13" s="138"/>
      <c r="D13" s="138"/>
      <c r="E13" s="138"/>
      <c r="F13" s="138"/>
      <c r="G13" s="138"/>
      <c r="H13" s="139"/>
      <c r="I13" s="74">
        <f>ROUNDUP(I12*0.7,0)</f>
        <v>0</v>
      </c>
      <c r="S13" s="7"/>
    </row>
    <row r="14" spans="2:19" ht="15" customHeight="1" x14ac:dyDescent="0.25">
      <c r="B14" s="137" t="s">
        <v>75</v>
      </c>
      <c r="C14" s="138"/>
      <c r="D14" s="138"/>
      <c r="E14" s="138"/>
      <c r="F14" s="138"/>
      <c r="G14" s="138"/>
      <c r="H14" s="139"/>
      <c r="I14" s="73"/>
      <c r="S14" s="7"/>
    </row>
    <row r="15" spans="2:19" ht="15" customHeight="1" x14ac:dyDescent="0.25">
      <c r="B15" s="137" t="s">
        <v>51</v>
      </c>
      <c r="C15" s="138"/>
      <c r="D15" s="138"/>
      <c r="E15" s="138"/>
      <c r="F15" s="138"/>
      <c r="G15" s="138"/>
      <c r="H15" s="139"/>
      <c r="I15" s="73"/>
      <c r="S15" s="7"/>
    </row>
    <row r="16" spans="2:19" ht="15" customHeight="1" x14ac:dyDescent="0.25">
      <c r="B16" s="137" t="s">
        <v>56</v>
      </c>
      <c r="C16" s="138"/>
      <c r="D16" s="138"/>
      <c r="E16" s="138"/>
      <c r="F16" s="138"/>
      <c r="G16" s="138"/>
      <c r="H16" s="139"/>
      <c r="I16" s="81"/>
      <c r="S16" s="7"/>
    </row>
    <row r="17" spans="2:22" ht="15" customHeight="1" x14ac:dyDescent="0.25">
      <c r="B17" s="137" t="s">
        <v>57</v>
      </c>
      <c r="C17" s="138"/>
      <c r="D17" s="138"/>
      <c r="E17" s="138"/>
      <c r="F17" s="138"/>
      <c r="G17" s="138"/>
      <c r="H17" s="139"/>
      <c r="I17" s="81"/>
      <c r="S17" s="7"/>
    </row>
    <row r="18" spans="2:22" ht="15" customHeight="1" x14ac:dyDescent="0.25">
      <c r="B18" s="137" t="s">
        <v>77</v>
      </c>
      <c r="C18" s="138"/>
      <c r="D18" s="138"/>
      <c r="E18" s="138"/>
      <c r="F18" s="138"/>
      <c r="G18" s="138"/>
      <c r="H18" s="139"/>
      <c r="I18" s="81"/>
      <c r="S18" s="7"/>
    </row>
    <row r="19" spans="2:22" ht="12.15" customHeight="1" x14ac:dyDescent="0.25">
      <c r="B19" s="8"/>
      <c r="C19" s="8"/>
      <c r="D19" s="8"/>
      <c r="E19" s="115"/>
      <c r="F19" s="116"/>
      <c r="G19" s="9"/>
      <c r="H19" s="9"/>
      <c r="I19" s="9"/>
      <c r="S19" s="7"/>
    </row>
    <row r="20" spans="2:22" ht="15" customHeight="1" thickBot="1" x14ac:dyDescent="0.3">
      <c r="B20" s="158"/>
      <c r="C20" s="158"/>
      <c r="D20" s="12"/>
      <c r="E20" s="159" t="s">
        <v>6</v>
      </c>
      <c r="F20" s="160"/>
      <c r="G20" s="149" t="s">
        <v>7</v>
      </c>
      <c r="H20" s="149"/>
      <c r="P20" s="54"/>
      <c r="Q20" s="52"/>
      <c r="R20" s="42"/>
      <c r="S20" s="53"/>
      <c r="V20" s="11"/>
    </row>
    <row r="21" spans="2:22" ht="46.5" customHeight="1" thickTop="1" x14ac:dyDescent="0.25">
      <c r="B21" s="158"/>
      <c r="C21" s="158"/>
      <c r="D21" s="12"/>
      <c r="E21" s="13" t="s">
        <v>21</v>
      </c>
      <c r="F21" s="120" t="s">
        <v>23</v>
      </c>
      <c r="G21" s="118" t="s">
        <v>21</v>
      </c>
      <c r="H21" s="14" t="s">
        <v>22</v>
      </c>
      <c r="P21" s="55"/>
      <c r="Q21" s="52"/>
      <c r="R21" s="42"/>
      <c r="S21" s="56"/>
      <c r="V21" s="11"/>
    </row>
    <row r="22" spans="2:22" ht="15" customHeight="1" x14ac:dyDescent="0.25">
      <c r="B22" s="162" t="s">
        <v>54</v>
      </c>
      <c r="C22" s="162"/>
      <c r="D22" s="162"/>
      <c r="E22" s="16">
        <f>IF(I15="",ROUNDUP(I14*I16,2),ROUNDUP(I15*I16,2))</f>
        <v>0</v>
      </c>
      <c r="F22" s="121">
        <f>IF(OR(I15="",I15&gt;=I13),ROUNDUP(I13*I16*0.5,2),ROUNDUP(I15*I16*0.5,2))</f>
        <v>0</v>
      </c>
      <c r="G22" s="119">
        <f>ROUNDUP((SUMIF(G31:G45,$B$22,J31:J45))/39,2)</f>
        <v>0</v>
      </c>
      <c r="H22" s="117">
        <f>ROUNDUP(SUMIF(Q31:Q45,"JA",J31:J45)/39,2)</f>
        <v>0</v>
      </c>
      <c r="P22" s="18"/>
      <c r="Q22" s="10"/>
      <c r="S22" s="15"/>
      <c r="V22" s="11"/>
    </row>
    <row r="23" spans="2:22" ht="15" customHeight="1" x14ac:dyDescent="0.25">
      <c r="B23" s="150" t="s">
        <v>55</v>
      </c>
      <c r="C23" s="150"/>
      <c r="D23" s="150"/>
      <c r="E23" s="16">
        <f>IF(I15="",ROUNDUP(I14*I17,2),ROUNDUP(I15*I17,2))</f>
        <v>0</v>
      </c>
      <c r="F23" s="122">
        <f>IF(OR(I15="",I15&gt;=I13),ROUNDUP(I13*I17*0.5,2),ROUNDUP(I15*I17*0.5,2))</f>
        <v>0</v>
      </c>
      <c r="G23" s="119">
        <f>ROUNDUP((SUMIF(G31:G45,$B$23,J31:J45))/39,2)</f>
        <v>0</v>
      </c>
      <c r="H23" s="117">
        <f>ROUNDUP(SUMIF(P31:P45,"JA",J31:J45)/39,2)</f>
        <v>0</v>
      </c>
      <c r="P23" s="18"/>
      <c r="Q23" s="10"/>
      <c r="S23" s="15"/>
      <c r="V23" s="11"/>
    </row>
    <row r="24" spans="2:22" ht="15" customHeight="1" thickBot="1" x14ac:dyDescent="0.3">
      <c r="B24" s="150" t="s">
        <v>38</v>
      </c>
      <c r="C24" s="150"/>
      <c r="D24" s="150"/>
      <c r="E24" s="125">
        <f>IF(I15="",ROUNDUP(I14*I18,2),ROUNDUP(I15*I18,2))</f>
        <v>0</v>
      </c>
      <c r="F24" s="128">
        <f>IF(OR(I15="",I15&gt;=I13),ROUNDUP(I13*I18*0.5,2),ROUNDUP(I15*I18*0.5,2))</f>
        <v>0</v>
      </c>
      <c r="G24" s="126">
        <f>ROUNDUP((SUMIF(G31:G45,$B$24,J31:J45))/39,2)</f>
        <v>0</v>
      </c>
      <c r="H24" s="130">
        <f>ROUNDUP(SUMIF(R31:R45,"JA",J31:J45)/39,2)</f>
        <v>0</v>
      </c>
      <c r="P24" s="18"/>
      <c r="Q24" s="10"/>
      <c r="S24" s="15"/>
      <c r="V24" s="11"/>
    </row>
    <row r="25" spans="2:22" ht="15" customHeight="1" x14ac:dyDescent="0.25">
      <c r="B25" s="163" t="s">
        <v>8</v>
      </c>
      <c r="C25" s="163"/>
      <c r="D25" s="163"/>
      <c r="E25" s="123">
        <f>IF(AND(NOT(I14=""),NOT(I15="")),SUM(E22:E24),IF(AND(NOT(I14=""),I15=""),IF(SUM(E22:E24)&lt;0.7,0.7,SUM(E22:E24)),0))</f>
        <v>0</v>
      </c>
      <c r="F25" s="127">
        <f>SUM(F22+F24)</f>
        <v>0</v>
      </c>
      <c r="G25" s="124">
        <f>SUM(G22+G23+G24)</f>
        <v>0</v>
      </c>
      <c r="H25" s="129">
        <f>SUM(H22:H24)</f>
        <v>0</v>
      </c>
      <c r="P25" s="19"/>
      <c r="Q25" s="10"/>
      <c r="S25" s="15"/>
      <c r="V25" s="11"/>
    </row>
    <row r="26" spans="2:22" ht="72.75" customHeight="1" x14ac:dyDescent="0.25">
      <c r="B26" s="167" t="s">
        <v>79</v>
      </c>
      <c r="C26" s="167"/>
      <c r="D26" s="167"/>
      <c r="E26" s="167"/>
      <c r="F26" s="167"/>
      <c r="G26" s="167"/>
      <c r="H26" s="167"/>
      <c r="I26" s="167"/>
      <c r="J26" s="167"/>
      <c r="Q26" s="19"/>
      <c r="R26" s="19"/>
      <c r="S26" s="20"/>
      <c r="V26" s="11"/>
    </row>
    <row r="27" spans="2:22" ht="12.15" customHeight="1" x14ac:dyDescent="0.25">
      <c r="Q27" s="19"/>
      <c r="R27" s="19"/>
      <c r="S27" s="20"/>
      <c r="V27" s="11"/>
    </row>
    <row r="28" spans="2:22" ht="41.4" customHeight="1" x14ac:dyDescent="0.3">
      <c r="B28" s="166" t="s">
        <v>10</v>
      </c>
      <c r="C28" s="166"/>
      <c r="D28" s="166"/>
      <c r="E28" s="166"/>
      <c r="F28" s="166"/>
      <c r="G28" s="166"/>
      <c r="H28" s="166"/>
      <c r="I28" s="166"/>
      <c r="L28" s="143" t="s">
        <v>20</v>
      </c>
      <c r="M28" s="144"/>
      <c r="N28" s="78"/>
      <c r="V28" s="11"/>
    </row>
    <row r="29" spans="2:22" ht="53.7" customHeight="1" x14ac:dyDescent="0.25">
      <c r="B29" s="21" t="s">
        <v>14</v>
      </c>
      <c r="C29" s="154" t="s">
        <v>3</v>
      </c>
      <c r="D29" s="154"/>
      <c r="E29" s="22" t="s">
        <v>4</v>
      </c>
      <c r="F29" s="22" t="s">
        <v>9</v>
      </c>
      <c r="G29" s="22" t="s">
        <v>5</v>
      </c>
      <c r="H29" s="22" t="s">
        <v>61</v>
      </c>
      <c r="I29" s="21" t="s">
        <v>17</v>
      </c>
      <c r="J29" s="22" t="s">
        <v>60</v>
      </c>
      <c r="K29" s="22" t="s">
        <v>26</v>
      </c>
      <c r="L29" s="22" t="s">
        <v>18</v>
      </c>
      <c r="M29" s="22" t="s">
        <v>19</v>
      </c>
      <c r="N29" s="22" t="s">
        <v>25</v>
      </c>
      <c r="V29" s="11"/>
    </row>
    <row r="30" spans="2:22" ht="1.35" customHeight="1" x14ac:dyDescent="0.25">
      <c r="B30" s="23"/>
      <c r="C30" s="24"/>
      <c r="D30" s="24"/>
      <c r="E30" s="24"/>
      <c r="F30" s="24"/>
      <c r="G30" s="24"/>
      <c r="H30" s="25"/>
      <c r="I30" s="26"/>
      <c r="J30" s="24"/>
      <c r="K30" s="24"/>
      <c r="L30" s="24"/>
      <c r="M30" s="24"/>
      <c r="N30" s="27"/>
      <c r="V30" s="11"/>
    </row>
    <row r="31" spans="2:22" ht="13.2" x14ac:dyDescent="0.25">
      <c r="B31" s="28">
        <v>1</v>
      </c>
      <c r="C31" s="164"/>
      <c r="D31" s="165"/>
      <c r="E31" s="33"/>
      <c r="F31" s="30"/>
      <c r="G31" s="29"/>
      <c r="H31" s="31"/>
      <c r="I31" s="5"/>
      <c r="J31" s="32"/>
      <c r="K31" s="29"/>
      <c r="L31" s="33"/>
      <c r="M31" s="34"/>
      <c r="N31" s="5"/>
      <c r="P31" s="57" t="str">
        <f>IF(AND(G31="Sozialpädagogin/Sozialpädagoge",K31="festangestellt"),"ja"," " )</f>
        <v xml:space="preserve"> </v>
      </c>
      <c r="Q31" s="57" t="str">
        <f>IF(AND(G31="Ausbildungsbegleiterin/Ausbildungsbegleiter",K31="festangestellt"),"ja"," " )</f>
        <v xml:space="preserve"> </v>
      </c>
      <c r="R31" s="57" t="str">
        <f>IF(AND(G31="Lehrkraft",K31="festangestellt"),"ja"," " )</f>
        <v xml:space="preserve"> </v>
      </c>
      <c r="S31" s="35"/>
      <c r="V31" s="11"/>
    </row>
    <row r="32" spans="2:22" ht="13.2" x14ac:dyDescent="0.25">
      <c r="B32" s="36">
        <v>2</v>
      </c>
      <c r="C32" s="161"/>
      <c r="D32" s="155"/>
      <c r="E32" s="37"/>
      <c r="F32" s="38"/>
      <c r="G32" s="112"/>
      <c r="H32" s="31"/>
      <c r="I32" s="5"/>
      <c r="J32" s="39"/>
      <c r="K32" s="37"/>
      <c r="L32" s="37"/>
      <c r="M32" s="40"/>
      <c r="N32" s="5"/>
      <c r="P32" s="57" t="str">
        <f t="shared" ref="P32:P45" si="0">IF(AND(G32="Sozialpädagogin/Sozialpädagoge",K32="festangestellt"),"ja"," " )</f>
        <v xml:space="preserve"> </v>
      </c>
      <c r="Q32" s="57" t="str">
        <f t="shared" ref="Q32:Q45" si="1">IF(AND(G32="Ausbildungsbegleiterin/Ausbildungsbegleiter",K32="festangestellt"),"ja"," " )</f>
        <v xml:space="preserve"> </v>
      </c>
      <c r="R32" s="57" t="str">
        <f t="shared" ref="R32:R45" si="2">IF(AND(G32="Lehrkraft",K32="festangestellt"),"ja"," " )</f>
        <v xml:space="preserve"> </v>
      </c>
      <c r="S32" s="35"/>
      <c r="V32" s="11"/>
    </row>
    <row r="33" spans="2:22" ht="13.2" x14ac:dyDescent="0.25">
      <c r="B33" s="36">
        <v>3</v>
      </c>
      <c r="C33" s="155"/>
      <c r="D33" s="155"/>
      <c r="E33" s="37"/>
      <c r="F33" s="38"/>
      <c r="G33" s="112"/>
      <c r="H33" s="31"/>
      <c r="I33" s="5"/>
      <c r="J33" s="39"/>
      <c r="K33" s="37"/>
      <c r="L33" s="37"/>
      <c r="M33" s="40"/>
      <c r="N33" s="5"/>
      <c r="P33" s="57" t="str">
        <f t="shared" si="0"/>
        <v xml:space="preserve"> </v>
      </c>
      <c r="Q33" s="57" t="str">
        <f t="shared" si="1"/>
        <v xml:space="preserve"> </v>
      </c>
      <c r="R33" s="57" t="str">
        <f t="shared" si="2"/>
        <v xml:space="preserve"> </v>
      </c>
      <c r="S33" s="35"/>
      <c r="V33" s="11"/>
    </row>
    <row r="34" spans="2:22" ht="13.2" x14ac:dyDescent="0.25">
      <c r="B34" s="36">
        <v>4</v>
      </c>
      <c r="C34" s="155"/>
      <c r="D34" s="155"/>
      <c r="E34" s="37"/>
      <c r="F34" s="38"/>
      <c r="G34" s="112"/>
      <c r="H34" s="31"/>
      <c r="I34" s="5"/>
      <c r="J34" s="39"/>
      <c r="K34" s="37"/>
      <c r="L34" s="37"/>
      <c r="M34" s="40"/>
      <c r="N34" s="5"/>
      <c r="P34" s="57" t="str">
        <f t="shared" si="0"/>
        <v xml:space="preserve"> </v>
      </c>
      <c r="Q34" s="57" t="str">
        <f t="shared" si="1"/>
        <v xml:space="preserve"> </v>
      </c>
      <c r="R34" s="57" t="str">
        <f t="shared" si="2"/>
        <v xml:space="preserve"> </v>
      </c>
      <c r="S34" s="35"/>
      <c r="V34" s="11"/>
    </row>
    <row r="35" spans="2:22" ht="13.2" x14ac:dyDescent="0.25">
      <c r="B35" s="36">
        <v>5</v>
      </c>
      <c r="C35" s="155"/>
      <c r="D35" s="155"/>
      <c r="E35" s="37"/>
      <c r="F35" s="38"/>
      <c r="G35" s="112"/>
      <c r="H35" s="31"/>
      <c r="I35" s="5"/>
      <c r="J35" s="39"/>
      <c r="K35" s="37"/>
      <c r="L35" s="37"/>
      <c r="M35" s="40"/>
      <c r="N35" s="5"/>
      <c r="P35" s="57" t="str">
        <f t="shared" si="0"/>
        <v xml:space="preserve"> </v>
      </c>
      <c r="Q35" s="57" t="str">
        <f t="shared" si="1"/>
        <v xml:space="preserve"> </v>
      </c>
      <c r="R35" s="57" t="str">
        <f t="shared" si="2"/>
        <v xml:space="preserve"> </v>
      </c>
      <c r="V35" s="11"/>
    </row>
    <row r="36" spans="2:22" ht="13.2" x14ac:dyDescent="0.25">
      <c r="B36" s="36">
        <v>6</v>
      </c>
      <c r="C36" s="155"/>
      <c r="D36" s="155"/>
      <c r="E36" s="37"/>
      <c r="F36" s="38"/>
      <c r="G36" s="112"/>
      <c r="H36" s="31"/>
      <c r="I36" s="5"/>
      <c r="J36" s="39"/>
      <c r="K36" s="37"/>
      <c r="L36" s="37"/>
      <c r="M36" s="40"/>
      <c r="N36" s="5"/>
      <c r="P36" s="57" t="str">
        <f t="shared" si="0"/>
        <v xml:space="preserve"> </v>
      </c>
      <c r="Q36" s="57" t="str">
        <f t="shared" si="1"/>
        <v xml:space="preserve"> </v>
      </c>
      <c r="R36" s="57" t="str">
        <f t="shared" si="2"/>
        <v xml:space="preserve"> </v>
      </c>
      <c r="V36" s="11"/>
    </row>
    <row r="37" spans="2:22" ht="13.2" x14ac:dyDescent="0.25">
      <c r="B37" s="36">
        <v>7</v>
      </c>
      <c r="C37" s="155"/>
      <c r="D37" s="155"/>
      <c r="E37" s="37"/>
      <c r="F37" s="38"/>
      <c r="G37" s="112"/>
      <c r="H37" s="31"/>
      <c r="I37" s="5"/>
      <c r="J37" s="39"/>
      <c r="K37" s="37"/>
      <c r="L37" s="37"/>
      <c r="M37" s="40"/>
      <c r="N37" s="5"/>
      <c r="P37" s="57" t="str">
        <f t="shared" si="0"/>
        <v xml:space="preserve"> </v>
      </c>
      <c r="Q37" s="57" t="str">
        <f t="shared" si="1"/>
        <v xml:space="preserve"> </v>
      </c>
      <c r="R37" s="57" t="str">
        <f t="shared" si="2"/>
        <v xml:space="preserve"> </v>
      </c>
      <c r="V37" s="11"/>
    </row>
    <row r="38" spans="2:22" s="41" customFormat="1" ht="13.2" x14ac:dyDescent="0.25">
      <c r="B38" s="36">
        <v>8</v>
      </c>
      <c r="C38" s="155"/>
      <c r="D38" s="155"/>
      <c r="E38" s="37"/>
      <c r="F38" s="38"/>
      <c r="G38" s="112"/>
      <c r="H38" s="31"/>
      <c r="I38" s="5"/>
      <c r="J38" s="39"/>
      <c r="K38" s="37"/>
      <c r="L38" s="37"/>
      <c r="M38" s="40"/>
      <c r="N38" s="5"/>
      <c r="P38" s="57" t="str">
        <f t="shared" si="0"/>
        <v xml:space="preserve"> </v>
      </c>
      <c r="Q38" s="57" t="str">
        <f t="shared" si="1"/>
        <v xml:space="preserve"> </v>
      </c>
      <c r="R38" s="57" t="str">
        <f t="shared" si="2"/>
        <v xml:space="preserve"> </v>
      </c>
      <c r="V38" s="11"/>
    </row>
    <row r="39" spans="2:22" ht="13.2" x14ac:dyDescent="0.25">
      <c r="B39" s="36">
        <v>9</v>
      </c>
      <c r="C39" s="155"/>
      <c r="D39" s="155"/>
      <c r="E39" s="37"/>
      <c r="F39" s="38"/>
      <c r="G39" s="112"/>
      <c r="H39" s="31"/>
      <c r="I39" s="5"/>
      <c r="J39" s="39"/>
      <c r="K39" s="37"/>
      <c r="L39" s="37"/>
      <c r="M39" s="40"/>
      <c r="N39" s="5"/>
      <c r="P39" s="57" t="str">
        <f t="shared" si="0"/>
        <v xml:space="preserve"> </v>
      </c>
      <c r="Q39" s="57" t="str">
        <f t="shared" si="1"/>
        <v xml:space="preserve"> </v>
      </c>
      <c r="R39" s="57" t="str">
        <f t="shared" si="2"/>
        <v xml:space="preserve"> </v>
      </c>
      <c r="V39" s="11"/>
    </row>
    <row r="40" spans="2:22" ht="13.2" x14ac:dyDescent="0.25">
      <c r="B40" s="36">
        <v>10</v>
      </c>
      <c r="C40" s="155"/>
      <c r="D40" s="155"/>
      <c r="E40" s="37"/>
      <c r="F40" s="38"/>
      <c r="G40" s="112"/>
      <c r="H40" s="31"/>
      <c r="I40" s="5"/>
      <c r="J40" s="39"/>
      <c r="K40" s="37"/>
      <c r="L40" s="37"/>
      <c r="M40" s="40"/>
      <c r="N40" s="5"/>
      <c r="P40" s="57" t="str">
        <f t="shared" si="0"/>
        <v xml:space="preserve"> </v>
      </c>
      <c r="Q40" s="57" t="str">
        <f t="shared" si="1"/>
        <v xml:space="preserve"> </v>
      </c>
      <c r="R40" s="57" t="str">
        <f t="shared" si="2"/>
        <v xml:space="preserve"> </v>
      </c>
      <c r="V40" s="11"/>
    </row>
    <row r="41" spans="2:22" ht="13.2" x14ac:dyDescent="0.25">
      <c r="B41" s="36">
        <v>11</v>
      </c>
      <c r="C41" s="155"/>
      <c r="D41" s="155"/>
      <c r="E41" s="37"/>
      <c r="F41" s="38"/>
      <c r="G41" s="112"/>
      <c r="H41" s="31"/>
      <c r="I41" s="5"/>
      <c r="J41" s="39"/>
      <c r="K41" s="37"/>
      <c r="L41" s="37"/>
      <c r="M41" s="40"/>
      <c r="N41" s="5"/>
      <c r="P41" s="57" t="str">
        <f t="shared" si="0"/>
        <v xml:space="preserve"> </v>
      </c>
      <c r="Q41" s="57" t="str">
        <f t="shared" si="1"/>
        <v xml:space="preserve"> </v>
      </c>
      <c r="R41" s="57" t="str">
        <f t="shared" si="2"/>
        <v xml:space="preserve"> </v>
      </c>
      <c r="V41" s="11"/>
    </row>
    <row r="42" spans="2:22" ht="13.2" x14ac:dyDescent="0.25">
      <c r="B42" s="36">
        <v>12</v>
      </c>
      <c r="C42" s="155"/>
      <c r="D42" s="155"/>
      <c r="E42" s="37"/>
      <c r="F42" s="38"/>
      <c r="G42" s="112"/>
      <c r="H42" s="31"/>
      <c r="I42" s="5"/>
      <c r="J42" s="39"/>
      <c r="K42" s="37"/>
      <c r="L42" s="37"/>
      <c r="M42" s="40"/>
      <c r="N42" s="5"/>
      <c r="P42" s="57" t="str">
        <f t="shared" si="0"/>
        <v xml:space="preserve"> </v>
      </c>
      <c r="Q42" s="57" t="str">
        <f t="shared" si="1"/>
        <v xml:space="preserve"> </v>
      </c>
      <c r="R42" s="57" t="str">
        <f t="shared" si="2"/>
        <v xml:space="preserve"> </v>
      </c>
      <c r="V42" s="11"/>
    </row>
    <row r="43" spans="2:22" ht="13.2" x14ac:dyDescent="0.25">
      <c r="B43" s="36">
        <v>13</v>
      </c>
      <c r="C43" s="155"/>
      <c r="D43" s="155"/>
      <c r="E43" s="37"/>
      <c r="F43" s="38"/>
      <c r="G43" s="112"/>
      <c r="H43" s="31"/>
      <c r="I43" s="5"/>
      <c r="J43" s="39"/>
      <c r="K43" s="37"/>
      <c r="L43" s="37"/>
      <c r="M43" s="40"/>
      <c r="N43" s="5"/>
      <c r="P43" s="57" t="str">
        <f t="shared" si="0"/>
        <v xml:space="preserve"> </v>
      </c>
      <c r="Q43" s="57" t="str">
        <f t="shared" si="1"/>
        <v xml:space="preserve"> </v>
      </c>
      <c r="R43" s="57" t="str">
        <f t="shared" si="2"/>
        <v xml:space="preserve"> </v>
      </c>
      <c r="V43" s="11"/>
    </row>
    <row r="44" spans="2:22" ht="13.2" x14ac:dyDescent="0.25">
      <c r="B44" s="36">
        <v>14</v>
      </c>
      <c r="C44" s="155"/>
      <c r="D44" s="155"/>
      <c r="E44" s="37"/>
      <c r="F44" s="38"/>
      <c r="G44" s="112"/>
      <c r="H44" s="31"/>
      <c r="I44" s="5"/>
      <c r="J44" s="39"/>
      <c r="K44" s="37"/>
      <c r="L44" s="37"/>
      <c r="M44" s="40"/>
      <c r="N44" s="5"/>
      <c r="P44" s="57" t="str">
        <f t="shared" si="0"/>
        <v xml:space="preserve"> </v>
      </c>
      <c r="Q44" s="57" t="str">
        <f t="shared" si="1"/>
        <v xml:space="preserve"> </v>
      </c>
      <c r="R44" s="57" t="str">
        <f t="shared" si="2"/>
        <v xml:space="preserve"> </v>
      </c>
      <c r="V44" s="11"/>
    </row>
    <row r="45" spans="2:22" ht="13.2" x14ac:dyDescent="0.25">
      <c r="B45" s="36">
        <v>15</v>
      </c>
      <c r="C45" s="155"/>
      <c r="D45" s="155"/>
      <c r="E45" s="37"/>
      <c r="F45" s="38"/>
      <c r="G45" s="112"/>
      <c r="H45" s="31"/>
      <c r="I45" s="5"/>
      <c r="J45" s="39"/>
      <c r="K45" s="37"/>
      <c r="L45" s="37"/>
      <c r="M45" s="40"/>
      <c r="N45" s="5"/>
      <c r="P45" s="57" t="str">
        <f t="shared" si="0"/>
        <v xml:space="preserve"> </v>
      </c>
      <c r="Q45" s="57" t="str">
        <f t="shared" si="1"/>
        <v xml:space="preserve"> </v>
      </c>
      <c r="R45" s="57" t="str">
        <f t="shared" si="2"/>
        <v xml:space="preserve"> </v>
      </c>
      <c r="V45" s="11"/>
    </row>
    <row r="46" spans="2:22" ht="15" customHeight="1" x14ac:dyDescent="0.25">
      <c r="B46" s="42"/>
      <c r="C46" s="43"/>
      <c r="D46" s="43"/>
      <c r="E46" s="42"/>
      <c r="F46" s="44"/>
      <c r="G46" s="42"/>
      <c r="H46" s="42"/>
      <c r="I46" s="45"/>
      <c r="J46" s="42"/>
      <c r="V46" s="11"/>
    </row>
    <row r="48" spans="2:22" ht="18.75" customHeight="1" x14ac:dyDescent="0.25">
      <c r="B48" s="156" t="s">
        <v>11</v>
      </c>
      <c r="C48" s="156"/>
      <c r="D48" s="156"/>
      <c r="E48" s="156"/>
      <c r="F48" s="156"/>
      <c r="G48" s="156"/>
      <c r="H48" s="156"/>
      <c r="I48" s="156"/>
    </row>
    <row r="49" spans="2:14" ht="43.5" customHeight="1" x14ac:dyDescent="0.25">
      <c r="B49" s="46"/>
      <c r="C49" s="46"/>
      <c r="D49" s="46"/>
      <c r="E49" s="46"/>
      <c r="F49" s="46"/>
      <c r="G49" s="46"/>
      <c r="H49" s="46"/>
      <c r="I49" s="46"/>
      <c r="L49" s="167" t="s">
        <v>58</v>
      </c>
      <c r="M49" s="167"/>
      <c r="N49" s="47"/>
    </row>
    <row r="50" spans="2:14" ht="55.65" customHeight="1" x14ac:dyDescent="0.25">
      <c r="B50" s="48" t="s">
        <v>2</v>
      </c>
      <c r="C50" s="154" t="s">
        <v>3</v>
      </c>
      <c r="D50" s="154"/>
      <c r="E50" s="22" t="s">
        <v>4</v>
      </c>
      <c r="F50" s="22" t="s">
        <v>9</v>
      </c>
      <c r="G50" s="22" t="s">
        <v>5</v>
      </c>
      <c r="H50" s="22" t="s">
        <v>61</v>
      </c>
      <c r="I50" s="21" t="s">
        <v>17</v>
      </c>
      <c r="J50" s="22" t="s">
        <v>59</v>
      </c>
      <c r="K50" s="22" t="s">
        <v>27</v>
      </c>
      <c r="L50" s="22" t="s">
        <v>18</v>
      </c>
      <c r="M50" s="22" t="s">
        <v>19</v>
      </c>
      <c r="N50" s="22" t="s">
        <v>25</v>
      </c>
    </row>
    <row r="51" spans="2:14" ht="2.1" customHeight="1" x14ac:dyDescent="0.25">
      <c r="B51" s="23"/>
      <c r="C51" s="169"/>
      <c r="D51" s="170"/>
      <c r="E51" s="24"/>
      <c r="F51" s="24"/>
      <c r="G51" s="24"/>
      <c r="H51" s="25"/>
      <c r="I51" s="49"/>
      <c r="J51" s="24"/>
      <c r="K51" s="24"/>
      <c r="L51" s="24"/>
      <c r="M51" s="24"/>
      <c r="N51" s="27"/>
    </row>
    <row r="52" spans="2:14" ht="13.2" x14ac:dyDescent="0.25">
      <c r="B52" s="28">
        <v>1</v>
      </c>
      <c r="C52" s="168"/>
      <c r="D52" s="168"/>
      <c r="E52" s="29"/>
      <c r="F52" s="50"/>
      <c r="G52" s="29"/>
      <c r="H52" s="31"/>
      <c r="I52" s="5"/>
      <c r="J52" s="32"/>
      <c r="K52" s="29"/>
      <c r="L52" s="29"/>
      <c r="M52" s="34"/>
      <c r="N52" s="5"/>
    </row>
    <row r="53" spans="2:14" ht="13.2" x14ac:dyDescent="0.25">
      <c r="B53" s="36">
        <v>2</v>
      </c>
      <c r="C53" s="155"/>
      <c r="D53" s="155"/>
      <c r="E53" s="37"/>
      <c r="F53" s="51"/>
      <c r="G53" s="107"/>
      <c r="H53" s="31"/>
      <c r="I53" s="5"/>
      <c r="J53" s="39"/>
      <c r="K53" s="37"/>
      <c r="L53" s="37"/>
      <c r="M53" s="40"/>
      <c r="N53" s="5"/>
    </row>
    <row r="54" spans="2:14" ht="13.2" x14ac:dyDescent="0.25">
      <c r="B54" s="36">
        <v>3</v>
      </c>
      <c r="C54" s="155"/>
      <c r="D54" s="155"/>
      <c r="E54" s="37"/>
      <c r="F54" s="51"/>
      <c r="G54" s="107"/>
      <c r="H54" s="31"/>
      <c r="I54" s="5"/>
      <c r="J54" s="39"/>
      <c r="K54" s="37"/>
      <c r="L54" s="37"/>
      <c r="M54" s="40"/>
      <c r="N54" s="5"/>
    </row>
    <row r="55" spans="2:14" ht="13.2" x14ac:dyDescent="0.25">
      <c r="B55" s="36">
        <v>4</v>
      </c>
      <c r="C55" s="155"/>
      <c r="D55" s="155"/>
      <c r="E55" s="37"/>
      <c r="F55" s="51"/>
      <c r="G55" s="107"/>
      <c r="H55" s="31"/>
      <c r="I55" s="5"/>
      <c r="J55" s="39"/>
      <c r="K55" s="37"/>
      <c r="L55" s="37"/>
      <c r="M55" s="40"/>
      <c r="N55" s="5"/>
    </row>
    <row r="56" spans="2:14" ht="13.2" x14ac:dyDescent="0.25">
      <c r="B56" s="36">
        <v>5</v>
      </c>
      <c r="C56" s="155"/>
      <c r="D56" s="155"/>
      <c r="E56" s="37"/>
      <c r="F56" s="51"/>
      <c r="G56" s="107"/>
      <c r="H56" s="31"/>
      <c r="I56" s="5"/>
      <c r="J56" s="39"/>
      <c r="K56" s="37"/>
      <c r="L56" s="37"/>
      <c r="M56" s="40"/>
      <c r="N56" s="5"/>
    </row>
    <row r="57" spans="2:14" ht="13.2" x14ac:dyDescent="0.25">
      <c r="B57" s="36">
        <v>6</v>
      </c>
      <c r="C57" s="155"/>
      <c r="D57" s="155"/>
      <c r="E57" s="37"/>
      <c r="F57" s="51"/>
      <c r="G57" s="107"/>
      <c r="H57" s="31"/>
      <c r="I57" s="5"/>
      <c r="J57" s="39"/>
      <c r="K57" s="37"/>
      <c r="L57" s="37"/>
      <c r="M57" s="40"/>
      <c r="N57" s="5"/>
    </row>
    <row r="58" spans="2:14" ht="13.2" x14ac:dyDescent="0.25">
      <c r="B58" s="36">
        <v>7</v>
      </c>
      <c r="C58" s="155"/>
      <c r="D58" s="155"/>
      <c r="E58" s="37"/>
      <c r="F58" s="51"/>
      <c r="G58" s="107"/>
      <c r="H58" s="31"/>
      <c r="I58" s="5"/>
      <c r="J58" s="39"/>
      <c r="K58" s="37"/>
      <c r="L58" s="37"/>
      <c r="M58" s="40"/>
      <c r="N58" s="5"/>
    </row>
    <row r="59" spans="2:14" ht="13.2" x14ac:dyDescent="0.25">
      <c r="B59" s="36">
        <v>8</v>
      </c>
      <c r="C59" s="155"/>
      <c r="D59" s="155"/>
      <c r="E59" s="37"/>
      <c r="F59" s="51"/>
      <c r="G59" s="107"/>
      <c r="H59" s="31"/>
      <c r="I59" s="5"/>
      <c r="J59" s="39"/>
      <c r="K59" s="37"/>
      <c r="L59" s="37"/>
      <c r="M59" s="40"/>
      <c r="N59" s="5"/>
    </row>
    <row r="60" spans="2:14" ht="13.2" x14ac:dyDescent="0.25">
      <c r="B60" s="36">
        <v>9</v>
      </c>
      <c r="C60" s="155"/>
      <c r="D60" s="155"/>
      <c r="E60" s="37"/>
      <c r="F60" s="51"/>
      <c r="G60" s="107"/>
      <c r="H60" s="31"/>
      <c r="I60" s="5"/>
      <c r="J60" s="39"/>
      <c r="K60" s="37"/>
      <c r="L60" s="37"/>
      <c r="M60" s="40"/>
      <c r="N60" s="5"/>
    </row>
    <row r="61" spans="2:14" ht="13.2" x14ac:dyDescent="0.25">
      <c r="B61" s="36">
        <v>10</v>
      </c>
      <c r="C61" s="155"/>
      <c r="D61" s="155"/>
      <c r="E61" s="37"/>
      <c r="F61" s="51"/>
      <c r="G61" s="107"/>
      <c r="H61" s="31"/>
      <c r="I61" s="5"/>
      <c r="J61" s="39"/>
      <c r="K61" s="37"/>
      <c r="L61" s="37"/>
      <c r="M61" s="40"/>
      <c r="N61" s="5"/>
    </row>
    <row r="62" spans="2:14" ht="13.2" x14ac:dyDescent="0.25">
      <c r="B62" s="28">
        <v>11</v>
      </c>
      <c r="C62" s="155"/>
      <c r="D62" s="155"/>
      <c r="E62" s="131"/>
      <c r="F62" s="51"/>
      <c r="G62" s="132"/>
      <c r="H62" s="31"/>
      <c r="I62" s="5"/>
      <c r="J62" s="39"/>
      <c r="K62" s="131"/>
      <c r="L62" s="131"/>
      <c r="M62" s="40"/>
      <c r="N62" s="5"/>
    </row>
    <row r="63" spans="2:14" ht="13.2" x14ac:dyDescent="0.25">
      <c r="B63" s="36">
        <v>12</v>
      </c>
      <c r="C63" s="155"/>
      <c r="D63" s="155"/>
      <c r="E63" s="131"/>
      <c r="F63" s="51"/>
      <c r="G63" s="132"/>
      <c r="H63" s="31"/>
      <c r="I63" s="5"/>
      <c r="J63" s="39"/>
      <c r="K63" s="131"/>
      <c r="L63" s="131"/>
      <c r="M63" s="40"/>
      <c r="N63" s="5"/>
    </row>
    <row r="64" spans="2:14" ht="13.2" x14ac:dyDescent="0.25">
      <c r="B64" s="36">
        <v>13</v>
      </c>
      <c r="C64" s="155"/>
      <c r="D64" s="155"/>
      <c r="E64" s="131"/>
      <c r="F64" s="51"/>
      <c r="G64" s="132"/>
      <c r="H64" s="31"/>
      <c r="I64" s="5"/>
      <c r="J64" s="39"/>
      <c r="K64" s="131"/>
      <c r="L64" s="131"/>
      <c r="M64" s="40"/>
      <c r="N64" s="5"/>
    </row>
    <row r="65" spans="2:14" ht="13.2" x14ac:dyDescent="0.25">
      <c r="B65" s="36">
        <v>14</v>
      </c>
      <c r="C65" s="155"/>
      <c r="D65" s="155"/>
      <c r="E65" s="131"/>
      <c r="F65" s="51"/>
      <c r="G65" s="132"/>
      <c r="H65" s="31"/>
      <c r="I65" s="5"/>
      <c r="J65" s="39"/>
      <c r="K65" s="131"/>
      <c r="L65" s="131"/>
      <c r="M65" s="40"/>
      <c r="N65" s="5"/>
    </row>
    <row r="66" spans="2:14" ht="13.2" x14ac:dyDescent="0.25">
      <c r="B66" s="36">
        <v>15</v>
      </c>
      <c r="C66" s="155"/>
      <c r="D66" s="155"/>
      <c r="E66" s="131"/>
      <c r="F66" s="51"/>
      <c r="G66" s="132"/>
      <c r="H66" s="31"/>
      <c r="I66" s="5"/>
      <c r="J66" s="39"/>
      <c r="K66" s="131"/>
      <c r="L66" s="131"/>
      <c r="M66" s="40"/>
      <c r="N66" s="5"/>
    </row>
    <row r="67" spans="2:14" ht="13.2" x14ac:dyDescent="0.25">
      <c r="B67" s="197"/>
      <c r="C67" s="198"/>
      <c r="D67" s="198"/>
      <c r="E67" s="198"/>
      <c r="F67" s="199"/>
      <c r="G67" s="198"/>
      <c r="H67" s="198"/>
      <c r="I67" s="200"/>
      <c r="J67" s="201"/>
      <c r="K67" s="198"/>
      <c r="L67" s="198"/>
      <c r="M67" s="202"/>
      <c r="N67" s="200"/>
    </row>
    <row r="68" spans="2:14" ht="45.6" customHeight="1" x14ac:dyDescent="0.25">
      <c r="B68" s="171" t="s">
        <v>82</v>
      </c>
      <c r="C68" s="171"/>
      <c r="D68" s="171"/>
      <c r="E68" s="171"/>
      <c r="F68" s="171"/>
      <c r="G68" s="171"/>
      <c r="H68" s="171"/>
      <c r="I68" s="171"/>
      <c r="J68" s="171"/>
      <c r="K68" s="171"/>
      <c r="L68" s="171"/>
      <c r="M68" s="171"/>
      <c r="N68" s="171"/>
    </row>
  </sheetData>
  <sheetProtection algorithmName="SHA-512" hashValue="SA1BdOfWqNViAXFHJe8HaI0RVjHs0CWYnzJXYoFj0XMBb95dexKwIb3jpyBzg6Cx2tSHu0wTE84FLu7mO8qlag==" saltValue="QbbeNO01vWlFc4juqbWGcA==" spinCount="100000" sheet="1" selectLockedCells="1"/>
  <dataConsolidate/>
  <mergeCells count="71">
    <mergeCell ref="C62:D62"/>
    <mergeCell ref="C63:D63"/>
    <mergeCell ref="C64:D64"/>
    <mergeCell ref="C65:D65"/>
    <mergeCell ref="C66:D66"/>
    <mergeCell ref="C58:D58"/>
    <mergeCell ref="B26:J26"/>
    <mergeCell ref="L49:M49"/>
    <mergeCell ref="C52:D52"/>
    <mergeCell ref="C53:D53"/>
    <mergeCell ref="C54:D54"/>
    <mergeCell ref="C59:D59"/>
    <mergeCell ref="C60:D60"/>
    <mergeCell ref="C61:D61"/>
    <mergeCell ref="C51:D51"/>
    <mergeCell ref="C55:D55"/>
    <mergeCell ref="C56:D56"/>
    <mergeCell ref="C57:D57"/>
    <mergeCell ref="B68:N68"/>
    <mergeCell ref="C39:D39"/>
    <mergeCell ref="B1:I1"/>
    <mergeCell ref="C34:D34"/>
    <mergeCell ref="B20:C20"/>
    <mergeCell ref="B21:C21"/>
    <mergeCell ref="E20:F20"/>
    <mergeCell ref="C32:D32"/>
    <mergeCell ref="C29:D29"/>
    <mergeCell ref="B22:D22"/>
    <mergeCell ref="B23:D23"/>
    <mergeCell ref="B25:D25"/>
    <mergeCell ref="C31:D31"/>
    <mergeCell ref="B28:I28"/>
    <mergeCell ref="C33:D33"/>
    <mergeCell ref="B17:H17"/>
    <mergeCell ref="B18:H18"/>
    <mergeCell ref="F5:I5"/>
    <mergeCell ref="C50:D50"/>
    <mergeCell ref="C35:D35"/>
    <mergeCell ref="C42:D42"/>
    <mergeCell ref="C43:D43"/>
    <mergeCell ref="C44:D44"/>
    <mergeCell ref="C45:D45"/>
    <mergeCell ref="C41:D41"/>
    <mergeCell ref="C36:D36"/>
    <mergeCell ref="C37:D37"/>
    <mergeCell ref="C38:D38"/>
    <mergeCell ref="C40:D40"/>
    <mergeCell ref="B48:I48"/>
    <mergeCell ref="L28:M28"/>
    <mergeCell ref="B3:J3"/>
    <mergeCell ref="B4:E4"/>
    <mergeCell ref="B5:E5"/>
    <mergeCell ref="B6:E6"/>
    <mergeCell ref="B10:E10"/>
    <mergeCell ref="B9:E9"/>
    <mergeCell ref="B8:E8"/>
    <mergeCell ref="B7:E7"/>
    <mergeCell ref="G20:H20"/>
    <mergeCell ref="B24:D24"/>
    <mergeCell ref="F10:I10"/>
    <mergeCell ref="F9:I9"/>
    <mergeCell ref="B14:H14"/>
    <mergeCell ref="B15:H15"/>
    <mergeCell ref="B16:H16"/>
    <mergeCell ref="F4:I4"/>
    <mergeCell ref="B11:H11"/>
    <mergeCell ref="B12:H12"/>
    <mergeCell ref="B13:H13"/>
    <mergeCell ref="F8:I8"/>
    <mergeCell ref="F7:I7"/>
    <mergeCell ref="F6:I6"/>
  </mergeCells>
  <phoneticPr fontId="0" type="noConversion"/>
  <conditionalFormatting sqref="F4:F9">
    <cfRule type="cellIs" dxfId="25" priority="21" operator="equal">
      <formula>""</formula>
    </cfRule>
  </conditionalFormatting>
  <conditionalFormatting sqref="F10">
    <cfRule type="cellIs" dxfId="24" priority="20" operator="equal">
      <formula>""</formula>
    </cfRule>
  </conditionalFormatting>
  <conditionalFormatting sqref="I11">
    <cfRule type="cellIs" dxfId="23" priority="19" operator="equal">
      <formula>""</formula>
    </cfRule>
  </conditionalFormatting>
  <conditionalFormatting sqref="I12">
    <cfRule type="cellIs" dxfId="22" priority="18" operator="equal">
      <formula>""</formula>
    </cfRule>
  </conditionalFormatting>
  <conditionalFormatting sqref="I14:I15">
    <cfRule type="cellIs" dxfId="21" priority="17" operator="equal">
      <formula>""</formula>
    </cfRule>
  </conditionalFormatting>
  <conditionalFormatting sqref="I16">
    <cfRule type="cellIs" dxfId="20" priority="15" operator="equal">
      <formula>""</formula>
    </cfRule>
  </conditionalFormatting>
  <conditionalFormatting sqref="I17">
    <cfRule type="cellIs" dxfId="19" priority="14" operator="equal">
      <formula>""</formula>
    </cfRule>
  </conditionalFormatting>
  <conditionalFormatting sqref="G25">
    <cfRule type="cellIs" dxfId="18" priority="13" operator="greaterThanOrEqual">
      <formula>$E$25</formula>
    </cfRule>
  </conditionalFormatting>
  <conditionalFormatting sqref="G22">
    <cfRule type="cellIs" dxfId="17" priority="23" stopIfTrue="1" operator="lessThan">
      <formula>$E$22</formula>
    </cfRule>
    <cfRule type="cellIs" dxfId="16" priority="29" stopIfTrue="1" operator="greaterThanOrEqual">
      <formula>$E$22</formula>
    </cfRule>
  </conditionalFormatting>
  <conditionalFormatting sqref="G23">
    <cfRule type="cellIs" dxfId="15" priority="11" operator="greaterThanOrEqual">
      <formula>$E$23</formula>
    </cfRule>
    <cfRule type="cellIs" dxfId="14" priority="12" operator="lessThan">
      <formula>$E$23</formula>
    </cfRule>
  </conditionalFormatting>
  <conditionalFormatting sqref="H25">
    <cfRule type="cellIs" dxfId="13" priority="6" operator="greaterThanOrEqual">
      <formula>$F$25</formula>
    </cfRule>
  </conditionalFormatting>
  <conditionalFormatting sqref="G24">
    <cfRule type="cellIs" dxfId="12" priority="4" operator="greaterThanOrEqual">
      <formula>$E$23</formula>
    </cfRule>
    <cfRule type="cellIs" dxfId="11" priority="5" operator="lessThan">
      <formula>$E$23</formula>
    </cfRule>
  </conditionalFormatting>
  <conditionalFormatting sqref="I18">
    <cfRule type="cellIs" dxfId="10" priority="1" operator="equal">
      <formula>""</formula>
    </cfRule>
  </conditionalFormatting>
  <dataValidations count="6">
    <dataValidation type="whole" operator="greaterThanOrEqual" allowBlank="1" showInputMessage="1" showErrorMessage="1" error="Bitte geben Sie hier mindestens die Mindestplatzzahl ein." sqref="I14" xr:uid="{00000000-0002-0000-0100-000000000000}">
      <formula1>I13</formula1>
    </dataValidation>
    <dataValidation type="list" allowBlank="1" showInputMessage="1" showErrorMessage="1" sqref="K31:K45 K52:K67" xr:uid="{00000000-0002-0000-0100-000001000000}">
      <formula1>"festangestellt, Honorarkraft/Sonstiges"</formula1>
    </dataValidation>
    <dataValidation operator="lessThanOrEqual" allowBlank="1" showInputMessage="1" showErrorMessage="1" error="Bitte beachten Sie, dass hier nicht mehr als die Mindestplatzzahl + Anzahl wirksam abgerufener Einzelabrufe angegeben werden kann." sqref="I15" xr:uid="{00000000-0002-0000-0100-000003000000}"/>
    <dataValidation type="list" allowBlank="1" showInputMessage="1" showErrorMessage="1" sqref="G52:G67" xr:uid="{00000000-0002-0000-0100-000004000000}">
      <formula1>"Ausbildungsbegleiterin/Ausbildungsbegleiter, Sozialpädagogin/Sozialpädagoge"</formula1>
    </dataValidation>
    <dataValidation type="list" allowBlank="1" showInputMessage="1" showErrorMessage="1" sqref="I16" xr:uid="{00000000-0002-0000-0100-000006000000}">
      <formula1>Personalschlüssel</formula1>
    </dataValidation>
    <dataValidation type="list" allowBlank="1" showInputMessage="1" showErrorMessage="1" sqref="G31:G45" xr:uid="{EF5F0199-0BCB-40E2-96E0-22C0F7F49731}">
      <formula1>"Ausbildungsbegleiterin/Ausbildungsbegleiter, Sozialpädagogin/Sozialpädagoge, Lehrkraft"</formula1>
    </dataValidation>
  </dataValidations>
  <pageMargins left="0.39370078740157483" right="0.31496062992125984" top="0.34" bottom="0.25" header="0.33" footer="0.19685039370078741"/>
  <pageSetup paperSize="9" scale="48" fitToHeight="0" orientation="landscape" r:id="rId1"/>
  <headerFooter alignWithMargins="0">
    <oddFooter>&amp;RSeite &amp;P von &amp;N</oddFooter>
  </headerFooter>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7000000}">
          <x14:formula1>
            <xm:f>strg!$D$2:$D$5</xm:f>
          </x14:formula1>
          <xm:sqref>I18</xm:sqref>
        </x14:dataValidation>
        <x14:dataValidation type="list" allowBlank="1" showInputMessage="1" showErrorMessage="1" xr:uid="{89DD3550-23E1-4A58-8E04-4A93BEE1F024}">
          <x14:formula1>
            <xm:f>strg!$A$2:$A$3</xm:f>
          </x14:formula1>
          <xm:sqref>F10 J10</xm:sqref>
        </x14:dataValidation>
        <x14:dataValidation type="list" allowBlank="1" showInputMessage="1" showErrorMessage="1" xr:uid="{0DD34C95-D13E-4073-A01B-66538490D6AE}">
          <x14:formula1>
            <xm:f>strg!$C$2:$C$4</xm:f>
          </x14:formula1>
          <xm:sqref>I17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39997558519241921"/>
    <pageSetUpPr fitToPage="1"/>
  </sheetPr>
  <dimension ref="A1:A16"/>
  <sheetViews>
    <sheetView showGridLines="0" zoomScaleNormal="100" workbookViewId="0">
      <selection activeCell="C7" sqref="C7"/>
    </sheetView>
  </sheetViews>
  <sheetFormatPr baseColWidth="10" defaultRowHeight="13.2" x14ac:dyDescent="0.25"/>
  <cols>
    <col min="1" max="1" width="90.33203125" style="1" customWidth="1"/>
  </cols>
  <sheetData>
    <row r="1" spans="1:1" x14ac:dyDescent="0.25">
      <c r="A1" s="4" t="s">
        <v>52</v>
      </c>
    </row>
    <row r="3" spans="1:1" x14ac:dyDescent="0.25">
      <c r="A3" s="3" t="s">
        <v>12</v>
      </c>
    </row>
    <row r="4" spans="1:1" ht="109.35" customHeight="1" x14ac:dyDescent="0.25">
      <c r="A4" s="103" t="s">
        <v>53</v>
      </c>
    </row>
    <row r="5" spans="1:1" x14ac:dyDescent="0.25">
      <c r="A5" s="2"/>
    </row>
    <row r="6" spans="1:1" x14ac:dyDescent="0.25">
      <c r="A6" s="3" t="s">
        <v>0</v>
      </c>
    </row>
    <row r="7" spans="1:1" ht="278.39999999999998" customHeight="1" x14ac:dyDescent="0.25">
      <c r="A7" s="103" t="s">
        <v>81</v>
      </c>
    </row>
    <row r="8" spans="1:1" ht="14.4" customHeight="1" x14ac:dyDescent="0.25">
      <c r="A8" s="2"/>
    </row>
    <row r="9" spans="1:1" x14ac:dyDescent="0.25">
      <c r="A9" s="3" t="s">
        <v>10</v>
      </c>
    </row>
    <row r="10" spans="1:1" ht="42.75" customHeight="1" x14ac:dyDescent="0.25">
      <c r="A10" s="103" t="s">
        <v>73</v>
      </c>
    </row>
    <row r="11" spans="1:1" x14ac:dyDescent="0.25">
      <c r="A11" s="2"/>
    </row>
    <row r="12" spans="1:1" x14ac:dyDescent="0.25">
      <c r="A12" s="3" t="s">
        <v>13</v>
      </c>
    </row>
    <row r="13" spans="1:1" ht="62.1" customHeight="1" x14ac:dyDescent="0.25">
      <c r="A13" s="103" t="s">
        <v>28</v>
      </c>
    </row>
    <row r="16" spans="1:1" x14ac:dyDescent="0.25">
      <c r="A16" s="61"/>
    </row>
  </sheetData>
  <sheetProtection algorithmName="SHA-512" hashValue="EUzLU4PSsXa0YBxmbXb18yKc957Ah4UYcdfnPJeXjcjDsDgDUYxkJTJbziJGgsV2KIcDV5z65IGCf5Gu1mXIaQ==" saltValue="E2TKTkwdkGBhjW/7ex1Ocw==" spinCount="100000" sheet="1" selectLockedCells="1"/>
  <pageMargins left="0.78740157499999996" right="0.78740157499999996" top="0.984251969" bottom="0.984251969" header="0.4921259845" footer="0.4921259845"/>
  <pageSetup paperSize="9" scale="96"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B1:V151"/>
  <sheetViews>
    <sheetView showGridLines="0" view="pageBreakPreview" zoomScale="90" zoomScaleNormal="90" zoomScaleSheetLayoutView="90" workbookViewId="0">
      <selection activeCell="F4" sqref="F4:G4"/>
    </sheetView>
  </sheetViews>
  <sheetFormatPr baseColWidth="10" defaultColWidth="11.44140625" defaultRowHeight="13.2" x14ac:dyDescent="0.25"/>
  <cols>
    <col min="1" max="1" width="1.44140625" style="65" customWidth="1"/>
    <col min="2" max="2" width="4.33203125" style="65" customWidth="1"/>
    <col min="3" max="3" width="28.5546875" style="65" customWidth="1"/>
    <col min="4" max="4" width="15.44140625" style="65" customWidth="1"/>
    <col min="5" max="5" width="16.6640625" style="65" customWidth="1"/>
    <col min="6" max="6" width="37" style="65" customWidth="1"/>
    <col min="7" max="7" width="23" style="65" customWidth="1"/>
    <col min="8" max="8" width="26.6640625" style="65" customWidth="1"/>
    <col min="9" max="9" width="16.109375" style="65" customWidth="1"/>
    <col min="10" max="10" width="23.109375" style="65" customWidth="1"/>
    <col min="11" max="11" width="28" style="65" customWidth="1"/>
    <col min="12" max="12" width="16.5546875" style="65" customWidth="1"/>
    <col min="13" max="13" width="31" style="65" customWidth="1"/>
    <col min="14" max="18" width="11.44140625" style="65" hidden="1" customWidth="1"/>
    <col min="19" max="16384" width="11.44140625" style="65"/>
  </cols>
  <sheetData>
    <row r="1" spans="2:22" s="63" customFormat="1" ht="17.399999999999999" x14ac:dyDescent="0.25">
      <c r="B1" s="177" t="s">
        <v>65</v>
      </c>
      <c r="C1" s="177"/>
      <c r="D1" s="177"/>
      <c r="E1" s="177"/>
      <c r="F1" s="177"/>
      <c r="G1" s="177"/>
      <c r="H1" s="177"/>
      <c r="I1" s="177"/>
    </row>
    <row r="2" spans="2:22" ht="13.65" customHeight="1" x14ac:dyDescent="0.25">
      <c r="B2" s="64"/>
      <c r="C2" s="64"/>
      <c r="D2" s="64"/>
      <c r="E2" s="64"/>
      <c r="F2" s="64"/>
      <c r="G2" s="64"/>
      <c r="H2" s="64"/>
      <c r="I2" s="64"/>
    </row>
    <row r="3" spans="2:22" ht="15" customHeight="1" x14ac:dyDescent="0.25">
      <c r="B3" s="178" t="s">
        <v>16</v>
      </c>
      <c r="C3" s="178"/>
      <c r="D3" s="82"/>
      <c r="E3" s="82"/>
      <c r="F3" s="82"/>
    </row>
    <row r="4" spans="2:22" ht="15" customHeight="1" x14ac:dyDescent="0.25">
      <c r="B4" s="179" t="s">
        <v>40</v>
      </c>
      <c r="C4" s="179"/>
      <c r="D4" s="179"/>
      <c r="E4" s="179"/>
      <c r="F4" s="181"/>
      <c r="G4" s="181"/>
      <c r="J4" s="65" t="s">
        <v>86</v>
      </c>
    </row>
    <row r="5" spans="2:22" ht="15" customHeight="1" x14ac:dyDescent="0.25">
      <c r="B5" s="180" t="s">
        <v>41</v>
      </c>
      <c r="C5" s="180"/>
      <c r="D5" s="180"/>
      <c r="E5" s="180"/>
      <c r="F5" s="181"/>
      <c r="G5" s="181"/>
    </row>
    <row r="6" spans="2:22" ht="15" customHeight="1" x14ac:dyDescent="0.25">
      <c r="B6" s="180" t="s">
        <v>42</v>
      </c>
      <c r="C6" s="180"/>
      <c r="D6" s="180"/>
      <c r="E6" s="180"/>
      <c r="F6" s="181"/>
      <c r="G6" s="181"/>
    </row>
    <row r="7" spans="2:22" ht="15" customHeight="1" x14ac:dyDescent="0.25">
      <c r="B7" s="180" t="s">
        <v>85</v>
      </c>
      <c r="C7" s="180"/>
      <c r="D7" s="180"/>
      <c r="E7" s="180"/>
      <c r="F7" s="181"/>
      <c r="G7" s="181"/>
    </row>
    <row r="8" spans="2:22" ht="15" customHeight="1" x14ac:dyDescent="0.25">
      <c r="B8" s="180" t="s">
        <v>62</v>
      </c>
      <c r="C8" s="180"/>
      <c r="D8" s="180"/>
      <c r="E8" s="180"/>
      <c r="F8" s="181"/>
      <c r="G8" s="181"/>
    </row>
    <row r="9" spans="2:22" ht="15" customHeight="1" x14ac:dyDescent="0.25">
      <c r="B9" s="180" t="s">
        <v>43</v>
      </c>
      <c r="C9" s="180"/>
      <c r="D9" s="180"/>
      <c r="E9" s="180"/>
      <c r="F9" s="181"/>
      <c r="G9" s="181"/>
      <c r="H9" s="66"/>
      <c r="I9" s="66"/>
    </row>
    <row r="10" spans="2:22" ht="15" customHeight="1" x14ac:dyDescent="0.25">
      <c r="B10" s="186" t="s">
        <v>50</v>
      </c>
      <c r="C10" s="186"/>
      <c r="D10" s="186"/>
      <c r="E10" s="186"/>
      <c r="F10" s="181"/>
      <c r="G10" s="181"/>
      <c r="H10" s="66"/>
      <c r="I10" s="66"/>
    </row>
    <row r="11" spans="2:22" ht="30.15" customHeight="1" x14ac:dyDescent="0.25">
      <c r="B11" s="173" t="s">
        <v>69</v>
      </c>
      <c r="C11" s="174"/>
      <c r="D11" s="174"/>
      <c r="E11" s="174"/>
      <c r="F11" s="175"/>
      <c r="G11" s="176"/>
      <c r="N11" s="67"/>
    </row>
    <row r="12" spans="2:22" ht="36" customHeight="1" x14ac:dyDescent="0.25">
      <c r="B12" s="182" t="s">
        <v>70</v>
      </c>
      <c r="C12" s="183"/>
      <c r="D12" s="183"/>
      <c r="E12" s="183"/>
      <c r="F12" s="184"/>
      <c r="G12" s="185"/>
      <c r="N12" s="67"/>
    </row>
    <row r="13" spans="2:22" ht="24" customHeight="1" x14ac:dyDescent="0.25">
      <c r="B13" s="172"/>
      <c r="C13" s="172"/>
      <c r="D13" s="172"/>
      <c r="E13" s="172"/>
      <c r="F13" s="172"/>
      <c r="G13" s="172"/>
      <c r="H13" s="172"/>
      <c r="I13" s="172"/>
    </row>
    <row r="14" spans="2:22" s="6" customFormat="1" ht="15" customHeight="1" thickBot="1" x14ac:dyDescent="0.3">
      <c r="B14" s="158"/>
      <c r="C14" s="158"/>
      <c r="D14" s="80"/>
      <c r="E14" s="187" t="s">
        <v>6</v>
      </c>
      <c r="F14" s="188"/>
      <c r="G14" s="187" t="s">
        <v>7</v>
      </c>
      <c r="H14" s="149"/>
      <c r="P14" s="54"/>
      <c r="Q14" s="52"/>
      <c r="R14" s="42"/>
      <c r="S14" s="53"/>
      <c r="V14" s="11"/>
    </row>
    <row r="15" spans="2:22" s="6" customFormat="1" ht="81" customHeight="1" thickTop="1" x14ac:dyDescent="0.25">
      <c r="B15" s="158"/>
      <c r="C15" s="158"/>
      <c r="D15" s="80"/>
      <c r="E15" s="106" t="s">
        <v>74</v>
      </c>
      <c r="F15" s="101" t="s">
        <v>72</v>
      </c>
      <c r="G15" s="101" t="s">
        <v>22</v>
      </c>
      <c r="H15" s="101" t="s">
        <v>71</v>
      </c>
      <c r="P15" s="55"/>
      <c r="Q15" s="52"/>
      <c r="R15" s="42"/>
      <c r="S15" s="56"/>
      <c r="V15" s="11"/>
    </row>
    <row r="16" spans="2:22" s="6" customFormat="1" ht="15" customHeight="1" x14ac:dyDescent="0.25">
      <c r="B16" s="162" t="s">
        <v>54</v>
      </c>
      <c r="C16" s="162"/>
      <c r="D16" s="162"/>
      <c r="E16" s="194">
        <f>($F$12/36)*0.5/4.348/39</f>
        <v>0</v>
      </c>
      <c r="F16" s="17">
        <f>ROUND(F12/36/4.348/39*0.2,2)</f>
        <v>0</v>
      </c>
      <c r="G16" s="17">
        <f>ROUNDUP(SUMIF(Q23:Q82,"JA",I23:I82)/39,2)</f>
        <v>0</v>
      </c>
      <c r="H16" s="17">
        <f>SUMIF(F23:F82,"Ausbildungsbegleiterin/Ausbildungsbegleiter",I23:I82)/39</f>
        <v>0</v>
      </c>
      <c r="P16" s="18"/>
      <c r="Q16" s="10"/>
      <c r="S16" s="15"/>
      <c r="V16" s="11"/>
    </row>
    <row r="17" spans="2:22" s="6" customFormat="1" ht="15" customHeight="1" x14ac:dyDescent="0.25">
      <c r="B17" s="150" t="s">
        <v>55</v>
      </c>
      <c r="C17" s="150"/>
      <c r="D17" s="150"/>
      <c r="E17" s="195"/>
      <c r="F17" s="17">
        <f>ROUND(F12/36/4.348/39*0.1,2)</f>
        <v>0</v>
      </c>
      <c r="G17" s="17">
        <f>ROUNDUP(SUMIF(P23:P82,"JA",I23:I82)/39,2)</f>
        <v>0</v>
      </c>
      <c r="H17" s="17">
        <f>SUMIF(F23:F82,"Sozialpädagogin/Sozialpädagoge",I23:I82)/39</f>
        <v>0</v>
      </c>
      <c r="P17" s="18"/>
      <c r="Q17" s="10"/>
      <c r="S17" s="15"/>
      <c r="V17" s="11"/>
    </row>
    <row r="18" spans="2:22" s="6" customFormat="1" ht="15" customHeight="1" thickBot="1" x14ac:dyDescent="0.3">
      <c r="B18" s="193" t="s">
        <v>38</v>
      </c>
      <c r="C18" s="193"/>
      <c r="D18" s="193"/>
      <c r="E18" s="196"/>
      <c r="F18" s="113"/>
      <c r="G18" s="110">
        <f>ROUNDUP(SUMIF(R23:R82,"JA",I23:I82)/39,2)</f>
        <v>0</v>
      </c>
      <c r="H18" s="114"/>
      <c r="P18" s="18"/>
      <c r="Q18" s="10"/>
      <c r="S18" s="15"/>
      <c r="V18" s="11"/>
    </row>
    <row r="19" spans="2:22" s="6" customFormat="1" ht="15" customHeight="1" thickBot="1" x14ac:dyDescent="0.3">
      <c r="B19" s="99"/>
      <c r="C19" s="99"/>
      <c r="D19" s="99"/>
      <c r="E19" s="109"/>
      <c r="F19" s="98"/>
      <c r="G19" s="111">
        <f>SUM(G16:G18)</f>
        <v>0</v>
      </c>
      <c r="H19" s="98"/>
      <c r="P19" s="18"/>
      <c r="Q19" s="10"/>
      <c r="S19" s="15"/>
      <c r="V19" s="11"/>
    </row>
    <row r="20" spans="2:22" ht="38.25" customHeight="1" thickTop="1" x14ac:dyDescent="0.25">
      <c r="B20" s="192" t="s">
        <v>10</v>
      </c>
      <c r="C20" s="192"/>
      <c r="D20" s="192"/>
      <c r="E20" s="192"/>
      <c r="F20" s="192"/>
      <c r="G20" s="192"/>
      <c r="H20" s="192"/>
      <c r="I20" s="192"/>
      <c r="J20" s="83"/>
      <c r="K20" s="190" t="s">
        <v>34</v>
      </c>
      <c r="L20" s="190"/>
      <c r="M20" s="83"/>
      <c r="P20" s="189" t="s">
        <v>68</v>
      </c>
      <c r="Q20" s="189"/>
      <c r="R20" s="189"/>
    </row>
    <row r="21" spans="2:22" ht="40.200000000000003" thickBot="1" x14ac:dyDescent="0.3">
      <c r="B21" s="94" t="s">
        <v>2</v>
      </c>
      <c r="C21" s="94" t="s">
        <v>3</v>
      </c>
      <c r="D21" s="94" t="s">
        <v>4</v>
      </c>
      <c r="E21" s="94" t="s">
        <v>9</v>
      </c>
      <c r="F21" s="94" t="s">
        <v>5</v>
      </c>
      <c r="G21" s="94" t="s">
        <v>24</v>
      </c>
      <c r="H21" s="94" t="s">
        <v>17</v>
      </c>
      <c r="I21" s="94" t="s">
        <v>87</v>
      </c>
      <c r="J21" s="94" t="s">
        <v>33</v>
      </c>
      <c r="K21" s="102" t="s">
        <v>36</v>
      </c>
      <c r="L21" s="102" t="s">
        <v>88</v>
      </c>
      <c r="M21" s="94" t="s">
        <v>35</v>
      </c>
      <c r="R21" s="108" t="s">
        <v>66</v>
      </c>
    </row>
    <row r="22" spans="2:22" ht="3.75" customHeight="1" thickTop="1" x14ac:dyDescent="0.25">
      <c r="B22" s="85"/>
      <c r="C22" s="85"/>
      <c r="D22" s="85"/>
      <c r="E22" s="85"/>
      <c r="F22" s="85"/>
      <c r="G22" s="85"/>
      <c r="H22" s="85"/>
      <c r="I22" s="85"/>
      <c r="J22" s="85"/>
      <c r="K22" s="85"/>
      <c r="L22" s="85"/>
      <c r="M22" s="85"/>
    </row>
    <row r="23" spans="2:22" x14ac:dyDescent="0.25">
      <c r="B23" s="86">
        <v>1</v>
      </c>
      <c r="C23" s="87"/>
      <c r="D23" s="87"/>
      <c r="E23" s="88"/>
      <c r="F23" s="87"/>
      <c r="G23" s="87"/>
      <c r="H23" s="87"/>
      <c r="I23" s="89"/>
      <c r="J23" s="87"/>
      <c r="K23" s="87"/>
      <c r="L23" s="87"/>
      <c r="M23" s="87"/>
      <c r="N23" s="97" t="s">
        <v>54</v>
      </c>
      <c r="P23" s="100" t="str">
        <f>IF(AND(F23=$B$17,J23="festangestellt"),"ja"," " )</f>
        <v xml:space="preserve"> </v>
      </c>
      <c r="Q23" s="100" t="str">
        <f>IF(AND(F23=$B$16,J23="festangestellt"),"ja"," " )</f>
        <v xml:space="preserve"> </v>
      </c>
      <c r="R23" s="100" t="str">
        <f>IF(AND(F23=$B$18,J23="festangestellt"),"ja"," " )</f>
        <v xml:space="preserve"> </v>
      </c>
    </row>
    <row r="24" spans="2:22" x14ac:dyDescent="0.25">
      <c r="B24" s="90">
        <v>2</v>
      </c>
      <c r="C24" s="91"/>
      <c r="D24" s="91"/>
      <c r="E24" s="92"/>
      <c r="F24" s="87"/>
      <c r="G24" s="91"/>
      <c r="H24" s="91"/>
      <c r="I24" s="93"/>
      <c r="J24" s="91"/>
      <c r="K24" s="91"/>
      <c r="L24" s="91"/>
      <c r="M24" s="91"/>
      <c r="N24" s="68" t="s">
        <v>55</v>
      </c>
      <c r="P24" s="100" t="str">
        <f t="shared" ref="P24:P74" si="0">IF(AND(F24=$B$17,J24="festangestellt"),"ja"," " )</f>
        <v xml:space="preserve"> </v>
      </c>
      <c r="Q24" s="100" t="str">
        <f t="shared" ref="Q24:Q74" si="1">IF(AND(F24=$B$16,J24="festangestellt"),"ja"," " )</f>
        <v xml:space="preserve"> </v>
      </c>
      <c r="R24" s="100" t="str">
        <f t="shared" ref="R24:R82" si="2">IF(AND(F24=$B$18,J24="festangestellt"),"ja"," " )</f>
        <v xml:space="preserve"> </v>
      </c>
    </row>
    <row r="25" spans="2:22" x14ac:dyDescent="0.25">
      <c r="B25" s="90">
        <v>3</v>
      </c>
      <c r="C25" s="91"/>
      <c r="D25" s="91"/>
      <c r="E25" s="92"/>
      <c r="F25" s="87"/>
      <c r="G25" s="91"/>
      <c r="H25" s="91"/>
      <c r="I25" s="93"/>
      <c r="J25" s="91"/>
      <c r="K25" s="91"/>
      <c r="L25" s="91"/>
      <c r="M25" s="91"/>
      <c r="N25" s="68" t="s">
        <v>38</v>
      </c>
      <c r="P25" s="100" t="str">
        <f t="shared" si="0"/>
        <v xml:space="preserve"> </v>
      </c>
      <c r="Q25" s="100" t="str">
        <f t="shared" si="1"/>
        <v xml:space="preserve"> </v>
      </c>
      <c r="R25" s="100" t="str">
        <f t="shared" si="2"/>
        <v xml:space="preserve"> </v>
      </c>
    </row>
    <row r="26" spans="2:22" x14ac:dyDescent="0.25">
      <c r="B26" s="90">
        <v>4</v>
      </c>
      <c r="C26" s="91"/>
      <c r="D26" s="91"/>
      <c r="E26" s="92"/>
      <c r="F26" s="87"/>
      <c r="G26" s="91"/>
      <c r="H26" s="91"/>
      <c r="I26" s="93"/>
      <c r="J26" s="91"/>
      <c r="K26" s="91"/>
      <c r="L26" s="91"/>
      <c r="M26" s="91"/>
      <c r="P26" s="100" t="str">
        <f t="shared" si="0"/>
        <v xml:space="preserve"> </v>
      </c>
      <c r="Q26" s="100" t="str">
        <f t="shared" si="1"/>
        <v xml:space="preserve"> </v>
      </c>
      <c r="R26" s="100" t="str">
        <f t="shared" si="2"/>
        <v xml:space="preserve"> </v>
      </c>
    </row>
    <row r="27" spans="2:22" x14ac:dyDescent="0.25">
      <c r="B27" s="90">
        <v>5</v>
      </c>
      <c r="C27" s="91"/>
      <c r="D27" s="91"/>
      <c r="E27" s="92"/>
      <c r="F27" s="87"/>
      <c r="G27" s="91"/>
      <c r="H27" s="91"/>
      <c r="I27" s="93"/>
      <c r="J27" s="91"/>
      <c r="K27" s="91"/>
      <c r="L27" s="91"/>
      <c r="M27" s="91"/>
      <c r="N27" s="68"/>
      <c r="P27" s="100" t="str">
        <f t="shared" si="0"/>
        <v xml:space="preserve"> </v>
      </c>
      <c r="Q27" s="100" t="str">
        <f t="shared" si="1"/>
        <v xml:space="preserve"> </v>
      </c>
      <c r="R27" s="100" t="str">
        <f t="shared" si="2"/>
        <v xml:space="preserve"> </v>
      </c>
    </row>
    <row r="28" spans="2:22" x14ac:dyDescent="0.25">
      <c r="B28" s="90">
        <v>6</v>
      </c>
      <c r="C28" s="91"/>
      <c r="D28" s="91"/>
      <c r="E28" s="92"/>
      <c r="F28" s="87"/>
      <c r="G28" s="91"/>
      <c r="H28" s="91"/>
      <c r="I28" s="93"/>
      <c r="J28" s="91"/>
      <c r="K28" s="91"/>
      <c r="L28" s="91"/>
      <c r="M28" s="91"/>
      <c r="N28" s="68"/>
      <c r="P28" s="100" t="str">
        <f t="shared" si="0"/>
        <v xml:space="preserve"> </v>
      </c>
      <c r="Q28" s="100" t="str">
        <f t="shared" si="1"/>
        <v xml:space="preserve"> </v>
      </c>
      <c r="R28" s="100" t="str">
        <f t="shared" si="2"/>
        <v xml:space="preserve"> </v>
      </c>
    </row>
    <row r="29" spans="2:22" x14ac:dyDescent="0.25">
      <c r="B29" s="90">
        <v>7</v>
      </c>
      <c r="C29" s="91"/>
      <c r="D29" s="91"/>
      <c r="E29" s="92"/>
      <c r="F29" s="87"/>
      <c r="G29" s="91"/>
      <c r="H29" s="91"/>
      <c r="I29" s="93"/>
      <c r="J29" s="91"/>
      <c r="K29" s="91"/>
      <c r="L29" s="91"/>
      <c r="M29" s="91"/>
      <c r="N29" s="68"/>
      <c r="P29" s="100" t="str">
        <f t="shared" si="0"/>
        <v xml:space="preserve"> </v>
      </c>
      <c r="Q29" s="100" t="str">
        <f t="shared" si="1"/>
        <v xml:space="preserve"> </v>
      </c>
      <c r="R29" s="100" t="str">
        <f t="shared" si="2"/>
        <v xml:space="preserve"> </v>
      </c>
    </row>
    <row r="30" spans="2:22" x14ac:dyDescent="0.25">
      <c r="B30" s="90">
        <v>8</v>
      </c>
      <c r="C30" s="91"/>
      <c r="D30" s="91"/>
      <c r="E30" s="92"/>
      <c r="F30" s="87"/>
      <c r="G30" s="91"/>
      <c r="H30" s="91"/>
      <c r="I30" s="93"/>
      <c r="J30" s="91"/>
      <c r="K30" s="91"/>
      <c r="L30" s="91"/>
      <c r="M30" s="91"/>
      <c r="N30" s="68"/>
      <c r="P30" s="100" t="str">
        <f t="shared" si="0"/>
        <v xml:space="preserve"> </v>
      </c>
      <c r="Q30" s="100" t="str">
        <f t="shared" si="1"/>
        <v xml:space="preserve"> </v>
      </c>
      <c r="R30" s="100" t="str">
        <f t="shared" si="2"/>
        <v xml:space="preserve"> </v>
      </c>
    </row>
    <row r="31" spans="2:22" x14ac:dyDescent="0.25">
      <c r="B31" s="90">
        <v>9</v>
      </c>
      <c r="C31" s="91"/>
      <c r="D31" s="91"/>
      <c r="E31" s="92"/>
      <c r="F31" s="87"/>
      <c r="G31" s="91"/>
      <c r="H31" s="91"/>
      <c r="I31" s="93"/>
      <c r="J31" s="91"/>
      <c r="K31" s="91"/>
      <c r="L31" s="91"/>
      <c r="M31" s="91"/>
      <c r="N31" s="68"/>
      <c r="P31" s="100" t="str">
        <f t="shared" si="0"/>
        <v xml:space="preserve"> </v>
      </c>
      <c r="Q31" s="100" t="str">
        <f t="shared" si="1"/>
        <v xml:space="preserve"> </v>
      </c>
      <c r="R31" s="100" t="str">
        <f t="shared" si="2"/>
        <v xml:space="preserve"> </v>
      </c>
    </row>
    <row r="32" spans="2:22" x14ac:dyDescent="0.25">
      <c r="B32" s="90">
        <v>10</v>
      </c>
      <c r="C32" s="91"/>
      <c r="D32" s="91"/>
      <c r="E32" s="92"/>
      <c r="F32" s="87"/>
      <c r="G32" s="91"/>
      <c r="H32" s="91"/>
      <c r="I32" s="93"/>
      <c r="J32" s="91"/>
      <c r="K32" s="91"/>
      <c r="L32" s="91"/>
      <c r="M32" s="91"/>
      <c r="N32" s="68"/>
      <c r="P32" s="100" t="str">
        <f t="shared" ref="P32:P52" si="3">IF(AND(F32=$B$17,J32="festangestellt"),"ja"," " )</f>
        <v xml:space="preserve"> </v>
      </c>
      <c r="Q32" s="100" t="str">
        <f t="shared" ref="Q32:Q52" si="4">IF(AND(F32=$B$16,J32="festangestellt"),"ja"," " )</f>
        <v xml:space="preserve"> </v>
      </c>
      <c r="R32" s="100" t="str">
        <f t="shared" si="2"/>
        <v xml:space="preserve"> </v>
      </c>
    </row>
    <row r="33" spans="2:18" x14ac:dyDescent="0.25">
      <c r="B33" s="90">
        <v>11</v>
      </c>
      <c r="C33" s="91"/>
      <c r="D33" s="91"/>
      <c r="E33" s="92"/>
      <c r="F33" s="87"/>
      <c r="G33" s="91"/>
      <c r="H33" s="91"/>
      <c r="I33" s="93"/>
      <c r="J33" s="91"/>
      <c r="K33" s="91"/>
      <c r="L33" s="91"/>
      <c r="M33" s="91"/>
      <c r="N33" s="68"/>
      <c r="P33" s="100" t="str">
        <f t="shared" si="3"/>
        <v xml:space="preserve"> </v>
      </c>
      <c r="Q33" s="100" t="str">
        <f t="shared" si="4"/>
        <v xml:space="preserve"> </v>
      </c>
      <c r="R33" s="100" t="str">
        <f t="shared" si="2"/>
        <v xml:space="preserve"> </v>
      </c>
    </row>
    <row r="34" spans="2:18" x14ac:dyDescent="0.25">
      <c r="B34" s="90">
        <v>12</v>
      </c>
      <c r="C34" s="91"/>
      <c r="D34" s="91"/>
      <c r="E34" s="92"/>
      <c r="F34" s="87"/>
      <c r="G34" s="91"/>
      <c r="H34" s="91"/>
      <c r="I34" s="93"/>
      <c r="J34" s="91"/>
      <c r="K34" s="91"/>
      <c r="L34" s="91"/>
      <c r="M34" s="91"/>
      <c r="N34" s="68"/>
      <c r="P34" s="100" t="str">
        <f t="shared" si="3"/>
        <v xml:space="preserve"> </v>
      </c>
      <c r="Q34" s="100" t="str">
        <f t="shared" si="4"/>
        <v xml:space="preserve"> </v>
      </c>
      <c r="R34" s="100" t="str">
        <f t="shared" si="2"/>
        <v xml:space="preserve"> </v>
      </c>
    </row>
    <row r="35" spans="2:18" x14ac:dyDescent="0.25">
      <c r="B35" s="90">
        <v>13</v>
      </c>
      <c r="C35" s="91"/>
      <c r="D35" s="91"/>
      <c r="E35" s="92"/>
      <c r="F35" s="87"/>
      <c r="G35" s="91"/>
      <c r="H35" s="91"/>
      <c r="I35" s="93"/>
      <c r="J35" s="91"/>
      <c r="K35" s="91"/>
      <c r="L35" s="91"/>
      <c r="M35" s="91"/>
      <c r="N35" s="68"/>
      <c r="P35" s="100" t="str">
        <f t="shared" si="3"/>
        <v xml:space="preserve"> </v>
      </c>
      <c r="Q35" s="100" t="str">
        <f t="shared" si="4"/>
        <v xml:space="preserve"> </v>
      </c>
      <c r="R35" s="100" t="str">
        <f t="shared" si="2"/>
        <v xml:space="preserve"> </v>
      </c>
    </row>
    <row r="36" spans="2:18" x14ac:dyDescent="0.25">
      <c r="B36" s="90">
        <v>14</v>
      </c>
      <c r="C36" s="91"/>
      <c r="D36" s="91"/>
      <c r="E36" s="92"/>
      <c r="F36" s="87"/>
      <c r="G36" s="91"/>
      <c r="H36" s="91"/>
      <c r="I36" s="93"/>
      <c r="J36" s="91"/>
      <c r="K36" s="91"/>
      <c r="L36" s="91"/>
      <c r="M36" s="91"/>
      <c r="N36" s="68"/>
      <c r="P36" s="100" t="str">
        <f t="shared" si="3"/>
        <v xml:space="preserve"> </v>
      </c>
      <c r="Q36" s="100" t="str">
        <f t="shared" si="4"/>
        <v xml:space="preserve"> </v>
      </c>
      <c r="R36" s="100" t="str">
        <f t="shared" si="2"/>
        <v xml:space="preserve"> </v>
      </c>
    </row>
    <row r="37" spans="2:18" x14ac:dyDescent="0.25">
      <c r="B37" s="90">
        <v>15</v>
      </c>
      <c r="C37" s="91"/>
      <c r="D37" s="91"/>
      <c r="E37" s="92"/>
      <c r="F37" s="87"/>
      <c r="G37" s="91"/>
      <c r="H37" s="91"/>
      <c r="I37" s="93"/>
      <c r="J37" s="91"/>
      <c r="K37" s="91"/>
      <c r="L37" s="91"/>
      <c r="M37" s="91"/>
      <c r="N37" s="68"/>
      <c r="P37" s="100" t="str">
        <f t="shared" si="3"/>
        <v xml:space="preserve"> </v>
      </c>
      <c r="Q37" s="100" t="str">
        <f t="shared" si="4"/>
        <v xml:space="preserve"> </v>
      </c>
      <c r="R37" s="100" t="str">
        <f t="shared" si="2"/>
        <v xml:space="preserve"> </v>
      </c>
    </row>
    <row r="38" spans="2:18" x14ac:dyDescent="0.25">
      <c r="B38" s="90">
        <v>16</v>
      </c>
      <c r="C38" s="91"/>
      <c r="D38" s="91"/>
      <c r="E38" s="92"/>
      <c r="F38" s="87"/>
      <c r="G38" s="91"/>
      <c r="H38" s="91"/>
      <c r="I38" s="93"/>
      <c r="J38" s="91"/>
      <c r="K38" s="91"/>
      <c r="L38" s="91"/>
      <c r="M38" s="91"/>
      <c r="N38" s="68"/>
      <c r="P38" s="100" t="str">
        <f t="shared" si="3"/>
        <v xml:space="preserve"> </v>
      </c>
      <c r="Q38" s="100" t="str">
        <f t="shared" si="4"/>
        <v xml:space="preserve"> </v>
      </c>
      <c r="R38" s="100" t="str">
        <f t="shared" si="2"/>
        <v xml:space="preserve"> </v>
      </c>
    </row>
    <row r="39" spans="2:18" x14ac:dyDescent="0.25">
      <c r="B39" s="90">
        <v>17</v>
      </c>
      <c r="C39" s="91"/>
      <c r="D39" s="91"/>
      <c r="E39" s="92"/>
      <c r="F39" s="87"/>
      <c r="G39" s="91"/>
      <c r="H39" s="91"/>
      <c r="I39" s="93"/>
      <c r="J39" s="91"/>
      <c r="K39" s="91"/>
      <c r="L39" s="91"/>
      <c r="M39" s="91"/>
      <c r="N39" s="68"/>
      <c r="P39" s="100" t="str">
        <f t="shared" si="3"/>
        <v xml:space="preserve"> </v>
      </c>
      <c r="Q39" s="100" t="str">
        <f t="shared" si="4"/>
        <v xml:space="preserve"> </v>
      </c>
      <c r="R39" s="100" t="str">
        <f t="shared" si="2"/>
        <v xml:space="preserve"> </v>
      </c>
    </row>
    <row r="40" spans="2:18" x14ac:dyDescent="0.25">
      <c r="B40" s="90">
        <v>18</v>
      </c>
      <c r="C40" s="91"/>
      <c r="D40" s="91"/>
      <c r="E40" s="92"/>
      <c r="F40" s="87"/>
      <c r="G40" s="91"/>
      <c r="H40" s="91"/>
      <c r="I40" s="93"/>
      <c r="J40" s="91"/>
      <c r="K40" s="91"/>
      <c r="L40" s="91"/>
      <c r="M40" s="91"/>
      <c r="N40" s="68"/>
      <c r="P40" s="100" t="str">
        <f t="shared" si="3"/>
        <v xml:space="preserve"> </v>
      </c>
      <c r="Q40" s="100" t="str">
        <f t="shared" si="4"/>
        <v xml:space="preserve"> </v>
      </c>
      <c r="R40" s="100" t="str">
        <f t="shared" si="2"/>
        <v xml:space="preserve"> </v>
      </c>
    </row>
    <row r="41" spans="2:18" x14ac:dyDescent="0.25">
      <c r="B41" s="90">
        <v>19</v>
      </c>
      <c r="C41" s="91"/>
      <c r="D41" s="91"/>
      <c r="E41" s="92"/>
      <c r="F41" s="87"/>
      <c r="G41" s="91"/>
      <c r="H41" s="91"/>
      <c r="I41" s="93"/>
      <c r="J41" s="91"/>
      <c r="K41" s="91"/>
      <c r="L41" s="91"/>
      <c r="M41" s="91"/>
      <c r="N41" s="68"/>
      <c r="P41" s="100" t="str">
        <f t="shared" si="3"/>
        <v xml:space="preserve"> </v>
      </c>
      <c r="Q41" s="100" t="str">
        <f t="shared" si="4"/>
        <v xml:space="preserve"> </v>
      </c>
      <c r="R41" s="100" t="str">
        <f t="shared" si="2"/>
        <v xml:space="preserve"> </v>
      </c>
    </row>
    <row r="42" spans="2:18" x14ac:dyDescent="0.25">
      <c r="B42" s="90">
        <v>20</v>
      </c>
      <c r="C42" s="91"/>
      <c r="D42" s="91"/>
      <c r="E42" s="92"/>
      <c r="F42" s="87"/>
      <c r="G42" s="91"/>
      <c r="H42" s="91"/>
      <c r="I42" s="93"/>
      <c r="J42" s="91"/>
      <c r="K42" s="91"/>
      <c r="L42" s="91"/>
      <c r="M42" s="91"/>
      <c r="N42" s="68"/>
      <c r="P42" s="100" t="str">
        <f t="shared" si="3"/>
        <v xml:space="preserve"> </v>
      </c>
      <c r="Q42" s="100" t="str">
        <f t="shared" si="4"/>
        <v xml:space="preserve"> </v>
      </c>
      <c r="R42" s="100" t="str">
        <f t="shared" si="2"/>
        <v xml:space="preserve"> </v>
      </c>
    </row>
    <row r="43" spans="2:18" x14ac:dyDescent="0.25">
      <c r="B43" s="86">
        <v>21</v>
      </c>
      <c r="C43" s="91"/>
      <c r="D43" s="91"/>
      <c r="E43" s="92"/>
      <c r="F43" s="87"/>
      <c r="G43" s="91"/>
      <c r="H43" s="91"/>
      <c r="I43" s="93"/>
      <c r="J43" s="91"/>
      <c r="K43" s="91"/>
      <c r="L43" s="91"/>
      <c r="M43" s="91"/>
      <c r="N43" s="68"/>
      <c r="P43" s="100" t="str">
        <f t="shared" si="3"/>
        <v xml:space="preserve"> </v>
      </c>
      <c r="Q43" s="100" t="str">
        <f t="shared" si="4"/>
        <v xml:space="preserve"> </v>
      </c>
      <c r="R43" s="100" t="str">
        <f t="shared" si="2"/>
        <v xml:space="preserve"> </v>
      </c>
    </row>
    <row r="44" spans="2:18" x14ac:dyDescent="0.25">
      <c r="B44" s="90">
        <v>22</v>
      </c>
      <c r="C44" s="91"/>
      <c r="D44" s="91"/>
      <c r="E44" s="92"/>
      <c r="F44" s="87"/>
      <c r="G44" s="91"/>
      <c r="H44" s="91"/>
      <c r="I44" s="93"/>
      <c r="J44" s="91"/>
      <c r="K44" s="91"/>
      <c r="L44" s="91"/>
      <c r="M44" s="91"/>
      <c r="N44" s="68"/>
      <c r="P44" s="100" t="str">
        <f t="shared" si="3"/>
        <v xml:space="preserve"> </v>
      </c>
      <c r="Q44" s="100" t="str">
        <f t="shared" si="4"/>
        <v xml:space="preserve"> </v>
      </c>
      <c r="R44" s="100" t="str">
        <f t="shared" si="2"/>
        <v xml:space="preserve"> </v>
      </c>
    </row>
    <row r="45" spans="2:18" x14ac:dyDescent="0.25">
      <c r="B45" s="90">
        <v>23</v>
      </c>
      <c r="C45" s="91"/>
      <c r="D45" s="91"/>
      <c r="E45" s="92"/>
      <c r="F45" s="87"/>
      <c r="G45" s="91"/>
      <c r="H45" s="91"/>
      <c r="I45" s="93"/>
      <c r="J45" s="91"/>
      <c r="K45" s="91"/>
      <c r="L45" s="91"/>
      <c r="M45" s="91"/>
      <c r="N45" s="68"/>
      <c r="P45" s="100" t="str">
        <f t="shared" si="3"/>
        <v xml:space="preserve"> </v>
      </c>
      <c r="Q45" s="100" t="str">
        <f t="shared" si="4"/>
        <v xml:space="preserve"> </v>
      </c>
      <c r="R45" s="100" t="str">
        <f t="shared" si="2"/>
        <v xml:space="preserve"> </v>
      </c>
    </row>
    <row r="46" spans="2:18" x14ac:dyDescent="0.25">
      <c r="B46" s="90">
        <v>24</v>
      </c>
      <c r="C46" s="91"/>
      <c r="D46" s="91"/>
      <c r="E46" s="92"/>
      <c r="F46" s="87"/>
      <c r="G46" s="91"/>
      <c r="H46" s="91"/>
      <c r="I46" s="93"/>
      <c r="J46" s="91"/>
      <c r="K46" s="91"/>
      <c r="L46" s="91"/>
      <c r="M46" s="91"/>
      <c r="N46" s="68"/>
      <c r="P46" s="100" t="str">
        <f t="shared" si="3"/>
        <v xml:space="preserve"> </v>
      </c>
      <c r="Q46" s="100" t="str">
        <f t="shared" si="4"/>
        <v xml:space="preserve"> </v>
      </c>
      <c r="R46" s="100" t="str">
        <f t="shared" si="2"/>
        <v xml:space="preserve"> </v>
      </c>
    </row>
    <row r="47" spans="2:18" x14ac:dyDescent="0.25">
      <c r="B47" s="90">
        <v>25</v>
      </c>
      <c r="C47" s="91"/>
      <c r="D47" s="91"/>
      <c r="E47" s="92"/>
      <c r="F47" s="87"/>
      <c r="G47" s="91"/>
      <c r="H47" s="91"/>
      <c r="I47" s="93"/>
      <c r="J47" s="91"/>
      <c r="K47" s="91"/>
      <c r="L47" s="91"/>
      <c r="M47" s="91"/>
      <c r="N47" s="68"/>
      <c r="P47" s="100" t="str">
        <f t="shared" si="3"/>
        <v xml:space="preserve"> </v>
      </c>
      <c r="Q47" s="100" t="str">
        <f t="shared" si="4"/>
        <v xml:space="preserve"> </v>
      </c>
      <c r="R47" s="100" t="str">
        <f t="shared" si="2"/>
        <v xml:space="preserve"> </v>
      </c>
    </row>
    <row r="48" spans="2:18" x14ac:dyDescent="0.25">
      <c r="B48" s="90">
        <v>26</v>
      </c>
      <c r="C48" s="91"/>
      <c r="D48" s="91"/>
      <c r="E48" s="92"/>
      <c r="F48" s="87"/>
      <c r="G48" s="91"/>
      <c r="H48" s="91"/>
      <c r="I48" s="93"/>
      <c r="J48" s="91"/>
      <c r="K48" s="91"/>
      <c r="L48" s="91"/>
      <c r="M48" s="91"/>
      <c r="N48" s="68"/>
      <c r="P48" s="100" t="str">
        <f t="shared" si="3"/>
        <v xml:space="preserve"> </v>
      </c>
      <c r="Q48" s="100" t="str">
        <f t="shared" si="4"/>
        <v xml:space="preserve"> </v>
      </c>
      <c r="R48" s="100" t="str">
        <f t="shared" si="2"/>
        <v xml:space="preserve"> </v>
      </c>
    </row>
    <row r="49" spans="2:18" x14ac:dyDescent="0.25">
      <c r="B49" s="90">
        <v>27</v>
      </c>
      <c r="C49" s="91"/>
      <c r="D49" s="91"/>
      <c r="E49" s="92"/>
      <c r="F49" s="87"/>
      <c r="G49" s="91"/>
      <c r="H49" s="91"/>
      <c r="I49" s="93"/>
      <c r="J49" s="91"/>
      <c r="K49" s="91"/>
      <c r="L49" s="91"/>
      <c r="M49" s="91"/>
      <c r="N49" s="68"/>
      <c r="P49" s="100" t="str">
        <f t="shared" si="3"/>
        <v xml:space="preserve"> </v>
      </c>
      <c r="Q49" s="100" t="str">
        <f t="shared" si="4"/>
        <v xml:space="preserve"> </v>
      </c>
      <c r="R49" s="100" t="str">
        <f t="shared" si="2"/>
        <v xml:space="preserve"> </v>
      </c>
    </row>
    <row r="50" spans="2:18" x14ac:dyDescent="0.25">
      <c r="B50" s="90">
        <v>28</v>
      </c>
      <c r="C50" s="91"/>
      <c r="D50" s="91"/>
      <c r="E50" s="92"/>
      <c r="F50" s="87"/>
      <c r="G50" s="91"/>
      <c r="H50" s="91"/>
      <c r="I50" s="93"/>
      <c r="J50" s="91"/>
      <c r="K50" s="91"/>
      <c r="L50" s="91"/>
      <c r="M50" s="91"/>
      <c r="N50" s="68"/>
      <c r="P50" s="100" t="str">
        <f t="shared" si="3"/>
        <v xml:space="preserve"> </v>
      </c>
      <c r="Q50" s="100" t="str">
        <f t="shared" si="4"/>
        <v xml:space="preserve"> </v>
      </c>
      <c r="R50" s="100" t="str">
        <f t="shared" si="2"/>
        <v xml:space="preserve"> </v>
      </c>
    </row>
    <row r="51" spans="2:18" x14ac:dyDescent="0.25">
      <c r="B51" s="90">
        <v>29</v>
      </c>
      <c r="C51" s="91"/>
      <c r="D51" s="91"/>
      <c r="E51" s="92"/>
      <c r="F51" s="87"/>
      <c r="G51" s="91"/>
      <c r="H51" s="91"/>
      <c r="I51" s="93"/>
      <c r="J51" s="91"/>
      <c r="K51" s="91"/>
      <c r="L51" s="91"/>
      <c r="M51" s="91"/>
      <c r="N51" s="68"/>
      <c r="P51" s="100" t="str">
        <f t="shared" si="3"/>
        <v xml:space="preserve"> </v>
      </c>
      <c r="Q51" s="100" t="str">
        <f t="shared" si="4"/>
        <v xml:space="preserve"> </v>
      </c>
      <c r="R51" s="100" t="str">
        <f t="shared" si="2"/>
        <v xml:space="preserve"> </v>
      </c>
    </row>
    <row r="52" spans="2:18" x14ac:dyDescent="0.25">
      <c r="B52" s="90">
        <v>30</v>
      </c>
      <c r="C52" s="91"/>
      <c r="D52" s="91"/>
      <c r="E52" s="92"/>
      <c r="F52" s="87"/>
      <c r="G52" s="91"/>
      <c r="H52" s="91"/>
      <c r="I52" s="93"/>
      <c r="J52" s="91"/>
      <c r="K52" s="91"/>
      <c r="L52" s="91"/>
      <c r="M52" s="91"/>
      <c r="N52" s="68"/>
      <c r="P52" s="100" t="str">
        <f t="shared" si="3"/>
        <v xml:space="preserve"> </v>
      </c>
      <c r="Q52" s="100" t="str">
        <f t="shared" si="4"/>
        <v xml:space="preserve"> </v>
      </c>
      <c r="R52" s="100" t="str">
        <f t="shared" si="2"/>
        <v xml:space="preserve"> </v>
      </c>
    </row>
    <row r="53" spans="2:18" x14ac:dyDescent="0.25">
      <c r="B53" s="86">
        <v>31</v>
      </c>
      <c r="C53" s="91"/>
      <c r="D53" s="91"/>
      <c r="E53" s="92"/>
      <c r="F53" s="87"/>
      <c r="G53" s="91"/>
      <c r="H53" s="91"/>
      <c r="I53" s="93"/>
      <c r="J53" s="91"/>
      <c r="K53" s="91"/>
      <c r="L53" s="91"/>
      <c r="M53" s="91"/>
      <c r="N53" s="68"/>
      <c r="P53" s="100" t="str">
        <f t="shared" si="0"/>
        <v xml:space="preserve"> </v>
      </c>
      <c r="Q53" s="100" t="str">
        <f t="shared" si="1"/>
        <v xml:space="preserve"> </v>
      </c>
      <c r="R53" s="100" t="str">
        <f t="shared" si="2"/>
        <v xml:space="preserve"> </v>
      </c>
    </row>
    <row r="54" spans="2:18" x14ac:dyDescent="0.25">
      <c r="B54" s="90">
        <v>32</v>
      </c>
      <c r="C54" s="91"/>
      <c r="D54" s="91"/>
      <c r="E54" s="92"/>
      <c r="F54" s="87"/>
      <c r="G54" s="91"/>
      <c r="H54" s="91"/>
      <c r="I54" s="93"/>
      <c r="J54" s="91"/>
      <c r="K54" s="91"/>
      <c r="L54" s="91"/>
      <c r="M54" s="91"/>
      <c r="N54" s="68"/>
      <c r="P54" s="100" t="str">
        <f t="shared" si="0"/>
        <v xml:space="preserve"> </v>
      </c>
      <c r="Q54" s="100" t="str">
        <f t="shared" si="1"/>
        <v xml:space="preserve"> </v>
      </c>
      <c r="R54" s="100" t="str">
        <f t="shared" si="2"/>
        <v xml:space="preserve"> </v>
      </c>
    </row>
    <row r="55" spans="2:18" x14ac:dyDescent="0.25">
      <c r="B55" s="90">
        <v>33</v>
      </c>
      <c r="C55" s="91"/>
      <c r="D55" s="91"/>
      <c r="E55" s="92"/>
      <c r="F55" s="87"/>
      <c r="G55" s="91"/>
      <c r="H55" s="91"/>
      <c r="I55" s="93"/>
      <c r="J55" s="91"/>
      <c r="K55" s="91"/>
      <c r="L55" s="91"/>
      <c r="M55" s="91"/>
      <c r="N55" s="68"/>
      <c r="P55" s="100" t="str">
        <f t="shared" si="0"/>
        <v xml:space="preserve"> </v>
      </c>
      <c r="Q55" s="100" t="str">
        <f t="shared" si="1"/>
        <v xml:space="preserve"> </v>
      </c>
      <c r="R55" s="100" t="str">
        <f t="shared" si="2"/>
        <v xml:space="preserve"> </v>
      </c>
    </row>
    <row r="56" spans="2:18" x14ac:dyDescent="0.25">
      <c r="B56" s="90">
        <v>34</v>
      </c>
      <c r="C56" s="91"/>
      <c r="D56" s="91"/>
      <c r="E56" s="92"/>
      <c r="F56" s="87"/>
      <c r="G56" s="91"/>
      <c r="H56" s="91"/>
      <c r="I56" s="93"/>
      <c r="J56" s="91"/>
      <c r="K56" s="91"/>
      <c r="L56" s="91"/>
      <c r="M56" s="91"/>
      <c r="N56" s="68"/>
      <c r="P56" s="100" t="str">
        <f t="shared" si="0"/>
        <v xml:space="preserve"> </v>
      </c>
      <c r="Q56" s="100" t="str">
        <f t="shared" si="1"/>
        <v xml:space="preserve"> </v>
      </c>
      <c r="R56" s="100" t="str">
        <f t="shared" si="2"/>
        <v xml:space="preserve"> </v>
      </c>
    </row>
    <row r="57" spans="2:18" x14ac:dyDescent="0.25">
      <c r="B57" s="90">
        <v>35</v>
      </c>
      <c r="C57" s="91"/>
      <c r="D57" s="91"/>
      <c r="E57" s="92"/>
      <c r="F57" s="87"/>
      <c r="G57" s="91"/>
      <c r="H57" s="91"/>
      <c r="I57" s="93"/>
      <c r="J57" s="91"/>
      <c r="K57" s="91"/>
      <c r="L57" s="91"/>
      <c r="M57" s="91"/>
      <c r="N57" s="68"/>
      <c r="P57" s="100" t="str">
        <f t="shared" si="0"/>
        <v xml:space="preserve"> </v>
      </c>
      <c r="Q57" s="100" t="str">
        <f t="shared" si="1"/>
        <v xml:space="preserve"> </v>
      </c>
      <c r="R57" s="100" t="str">
        <f t="shared" si="2"/>
        <v xml:space="preserve"> </v>
      </c>
    </row>
    <row r="58" spans="2:18" x14ac:dyDescent="0.25">
      <c r="B58" s="90">
        <v>36</v>
      </c>
      <c r="C58" s="91"/>
      <c r="D58" s="91"/>
      <c r="E58" s="92"/>
      <c r="F58" s="87"/>
      <c r="G58" s="91"/>
      <c r="H58" s="91"/>
      <c r="I58" s="93"/>
      <c r="J58" s="91"/>
      <c r="K58" s="91"/>
      <c r="L58" s="91"/>
      <c r="M58" s="91"/>
      <c r="N58" s="68"/>
      <c r="P58" s="100" t="str">
        <f t="shared" si="0"/>
        <v xml:space="preserve"> </v>
      </c>
      <c r="Q58" s="100" t="str">
        <f t="shared" si="1"/>
        <v xml:space="preserve"> </v>
      </c>
      <c r="R58" s="100" t="str">
        <f t="shared" si="2"/>
        <v xml:space="preserve"> </v>
      </c>
    </row>
    <row r="59" spans="2:18" x14ac:dyDescent="0.25">
      <c r="B59" s="90">
        <v>37</v>
      </c>
      <c r="C59" s="91"/>
      <c r="D59" s="91"/>
      <c r="E59" s="92"/>
      <c r="F59" s="87"/>
      <c r="G59" s="91"/>
      <c r="H59" s="91"/>
      <c r="I59" s="93"/>
      <c r="J59" s="91"/>
      <c r="K59" s="91"/>
      <c r="L59" s="91"/>
      <c r="M59" s="91"/>
      <c r="N59" s="68"/>
      <c r="P59" s="100" t="str">
        <f t="shared" si="0"/>
        <v xml:space="preserve"> </v>
      </c>
      <c r="Q59" s="100" t="str">
        <f t="shared" si="1"/>
        <v xml:space="preserve"> </v>
      </c>
      <c r="R59" s="100" t="str">
        <f t="shared" si="2"/>
        <v xml:space="preserve"> </v>
      </c>
    </row>
    <row r="60" spans="2:18" x14ac:dyDescent="0.25">
      <c r="B60" s="90">
        <v>38</v>
      </c>
      <c r="C60" s="91"/>
      <c r="D60" s="91"/>
      <c r="E60" s="92"/>
      <c r="F60" s="87"/>
      <c r="G60" s="91"/>
      <c r="H60" s="91"/>
      <c r="I60" s="93"/>
      <c r="J60" s="91"/>
      <c r="K60" s="91"/>
      <c r="L60" s="91"/>
      <c r="M60" s="91"/>
      <c r="N60" s="68"/>
      <c r="P60" s="100" t="str">
        <f t="shared" si="0"/>
        <v xml:space="preserve"> </v>
      </c>
      <c r="Q60" s="100" t="str">
        <f t="shared" si="1"/>
        <v xml:space="preserve"> </v>
      </c>
      <c r="R60" s="100" t="str">
        <f t="shared" si="2"/>
        <v xml:space="preserve"> </v>
      </c>
    </row>
    <row r="61" spans="2:18" x14ac:dyDescent="0.25">
      <c r="B61" s="90">
        <v>39</v>
      </c>
      <c r="C61" s="91"/>
      <c r="D61" s="91"/>
      <c r="E61" s="92"/>
      <c r="F61" s="87"/>
      <c r="G61" s="91"/>
      <c r="H61" s="91"/>
      <c r="I61" s="93"/>
      <c r="J61" s="91"/>
      <c r="K61" s="91"/>
      <c r="L61" s="91"/>
      <c r="M61" s="91"/>
      <c r="N61" s="68"/>
      <c r="P61" s="100" t="str">
        <f t="shared" si="0"/>
        <v xml:space="preserve"> </v>
      </c>
      <c r="Q61" s="100" t="str">
        <f t="shared" si="1"/>
        <v xml:space="preserve"> </v>
      </c>
      <c r="R61" s="100" t="str">
        <f t="shared" si="2"/>
        <v xml:space="preserve"> </v>
      </c>
    </row>
    <row r="62" spans="2:18" x14ac:dyDescent="0.25">
      <c r="B62" s="90">
        <v>40</v>
      </c>
      <c r="C62" s="91"/>
      <c r="D62" s="91"/>
      <c r="E62" s="92"/>
      <c r="F62" s="87"/>
      <c r="G62" s="91"/>
      <c r="H62" s="91"/>
      <c r="I62" s="93"/>
      <c r="J62" s="91"/>
      <c r="K62" s="91"/>
      <c r="L62" s="91"/>
      <c r="M62" s="91"/>
      <c r="N62" s="68"/>
      <c r="P62" s="100" t="str">
        <f t="shared" ref="P62:P72" si="5">IF(AND(F62=$B$17,J62="festangestellt"),"ja"," " )</f>
        <v xml:space="preserve"> </v>
      </c>
      <c r="Q62" s="100" t="str">
        <f t="shared" ref="Q62:Q72" si="6">IF(AND(F62=$B$16,J62="festangestellt"),"ja"," " )</f>
        <v xml:space="preserve"> </v>
      </c>
      <c r="R62" s="100" t="str">
        <f t="shared" si="2"/>
        <v xml:space="preserve"> </v>
      </c>
    </row>
    <row r="63" spans="2:18" x14ac:dyDescent="0.25">
      <c r="B63" s="90">
        <v>41</v>
      </c>
      <c r="C63" s="91"/>
      <c r="D63" s="91"/>
      <c r="E63" s="92"/>
      <c r="F63" s="87"/>
      <c r="G63" s="91"/>
      <c r="H63" s="91"/>
      <c r="I63" s="93"/>
      <c r="J63" s="91"/>
      <c r="K63" s="91"/>
      <c r="L63" s="91"/>
      <c r="M63" s="91"/>
      <c r="N63" s="68"/>
      <c r="P63" s="100" t="str">
        <f t="shared" si="5"/>
        <v xml:space="preserve"> </v>
      </c>
      <c r="Q63" s="100" t="str">
        <f t="shared" si="6"/>
        <v xml:space="preserve"> </v>
      </c>
      <c r="R63" s="100" t="str">
        <f t="shared" si="2"/>
        <v xml:space="preserve"> </v>
      </c>
    </row>
    <row r="64" spans="2:18" x14ac:dyDescent="0.25">
      <c r="B64" s="90">
        <v>42</v>
      </c>
      <c r="C64" s="91"/>
      <c r="D64" s="91"/>
      <c r="E64" s="92"/>
      <c r="F64" s="87"/>
      <c r="G64" s="91"/>
      <c r="H64" s="91"/>
      <c r="I64" s="93"/>
      <c r="J64" s="91"/>
      <c r="K64" s="91"/>
      <c r="L64" s="91"/>
      <c r="M64" s="91"/>
      <c r="N64" s="68"/>
      <c r="P64" s="100" t="str">
        <f t="shared" si="5"/>
        <v xml:space="preserve"> </v>
      </c>
      <c r="Q64" s="100" t="str">
        <f t="shared" si="6"/>
        <v xml:space="preserve"> </v>
      </c>
      <c r="R64" s="100" t="str">
        <f t="shared" si="2"/>
        <v xml:space="preserve"> </v>
      </c>
    </row>
    <row r="65" spans="2:18" x14ac:dyDescent="0.25">
      <c r="B65" s="90">
        <v>43</v>
      </c>
      <c r="C65" s="91"/>
      <c r="D65" s="91"/>
      <c r="E65" s="92"/>
      <c r="F65" s="87"/>
      <c r="G65" s="91"/>
      <c r="H65" s="91"/>
      <c r="I65" s="93"/>
      <c r="J65" s="91"/>
      <c r="K65" s="91"/>
      <c r="L65" s="91"/>
      <c r="M65" s="91"/>
      <c r="N65" s="68"/>
      <c r="P65" s="100" t="str">
        <f t="shared" si="5"/>
        <v xml:space="preserve"> </v>
      </c>
      <c r="Q65" s="100" t="str">
        <f t="shared" si="6"/>
        <v xml:space="preserve"> </v>
      </c>
      <c r="R65" s="100" t="str">
        <f t="shared" si="2"/>
        <v xml:space="preserve"> </v>
      </c>
    </row>
    <row r="66" spans="2:18" x14ac:dyDescent="0.25">
      <c r="B66" s="90">
        <v>44</v>
      </c>
      <c r="C66" s="91"/>
      <c r="D66" s="91"/>
      <c r="E66" s="92"/>
      <c r="F66" s="87"/>
      <c r="G66" s="91"/>
      <c r="H66" s="91"/>
      <c r="I66" s="93"/>
      <c r="J66" s="91"/>
      <c r="K66" s="91"/>
      <c r="L66" s="91"/>
      <c r="M66" s="91"/>
      <c r="N66" s="68"/>
      <c r="P66" s="100" t="str">
        <f t="shared" si="5"/>
        <v xml:space="preserve"> </v>
      </c>
      <c r="Q66" s="100" t="str">
        <f t="shared" si="6"/>
        <v xml:space="preserve"> </v>
      </c>
      <c r="R66" s="100" t="str">
        <f t="shared" si="2"/>
        <v xml:space="preserve"> </v>
      </c>
    </row>
    <row r="67" spans="2:18" x14ac:dyDescent="0.25">
      <c r="B67" s="90">
        <v>45</v>
      </c>
      <c r="C67" s="91"/>
      <c r="D67" s="91"/>
      <c r="E67" s="92"/>
      <c r="F67" s="87"/>
      <c r="G67" s="91"/>
      <c r="H67" s="91"/>
      <c r="I67" s="93"/>
      <c r="J67" s="91"/>
      <c r="K67" s="91"/>
      <c r="L67" s="91"/>
      <c r="M67" s="91"/>
      <c r="N67" s="68"/>
      <c r="P67" s="100" t="str">
        <f t="shared" si="5"/>
        <v xml:space="preserve"> </v>
      </c>
      <c r="Q67" s="100" t="str">
        <f t="shared" si="6"/>
        <v xml:space="preserve"> </v>
      </c>
      <c r="R67" s="100" t="str">
        <f t="shared" si="2"/>
        <v xml:space="preserve"> </v>
      </c>
    </row>
    <row r="68" spans="2:18" x14ac:dyDescent="0.25">
      <c r="B68" s="90">
        <v>46</v>
      </c>
      <c r="C68" s="91"/>
      <c r="D68" s="91"/>
      <c r="E68" s="92"/>
      <c r="F68" s="87"/>
      <c r="G68" s="91"/>
      <c r="H68" s="91"/>
      <c r="I68" s="93"/>
      <c r="J68" s="91"/>
      <c r="K68" s="91"/>
      <c r="L68" s="91"/>
      <c r="M68" s="91"/>
      <c r="N68" s="68"/>
      <c r="P68" s="100" t="str">
        <f t="shared" si="5"/>
        <v xml:space="preserve"> </v>
      </c>
      <c r="Q68" s="100" t="str">
        <f t="shared" si="6"/>
        <v xml:space="preserve"> </v>
      </c>
      <c r="R68" s="100" t="str">
        <f t="shared" si="2"/>
        <v xml:space="preserve"> </v>
      </c>
    </row>
    <row r="69" spans="2:18" x14ac:dyDescent="0.25">
      <c r="B69" s="90">
        <v>47</v>
      </c>
      <c r="C69" s="91"/>
      <c r="D69" s="91"/>
      <c r="E69" s="92"/>
      <c r="F69" s="87"/>
      <c r="G69" s="91"/>
      <c r="H69" s="91"/>
      <c r="I69" s="93"/>
      <c r="J69" s="91"/>
      <c r="K69" s="91"/>
      <c r="L69" s="91"/>
      <c r="M69" s="91"/>
      <c r="N69" s="68"/>
      <c r="P69" s="100" t="str">
        <f t="shared" si="5"/>
        <v xml:space="preserve"> </v>
      </c>
      <c r="Q69" s="100" t="str">
        <f t="shared" si="6"/>
        <v xml:space="preserve"> </v>
      </c>
      <c r="R69" s="100" t="str">
        <f t="shared" si="2"/>
        <v xml:space="preserve"> </v>
      </c>
    </row>
    <row r="70" spans="2:18" x14ac:dyDescent="0.25">
      <c r="B70" s="90">
        <v>48</v>
      </c>
      <c r="C70" s="91"/>
      <c r="D70" s="91"/>
      <c r="E70" s="92"/>
      <c r="F70" s="87"/>
      <c r="G70" s="91"/>
      <c r="H70" s="91"/>
      <c r="I70" s="93"/>
      <c r="J70" s="91"/>
      <c r="K70" s="91"/>
      <c r="L70" s="91"/>
      <c r="M70" s="91"/>
      <c r="N70" s="68"/>
      <c r="P70" s="100" t="str">
        <f t="shared" si="5"/>
        <v xml:space="preserve"> </v>
      </c>
      <c r="Q70" s="100" t="str">
        <f t="shared" si="6"/>
        <v xml:space="preserve"> </v>
      </c>
      <c r="R70" s="100" t="str">
        <f t="shared" si="2"/>
        <v xml:space="preserve"> </v>
      </c>
    </row>
    <row r="71" spans="2:18" x14ac:dyDescent="0.25">
      <c r="B71" s="90">
        <v>49</v>
      </c>
      <c r="C71" s="91"/>
      <c r="D71" s="91"/>
      <c r="E71" s="92"/>
      <c r="F71" s="87"/>
      <c r="G71" s="91"/>
      <c r="H71" s="91"/>
      <c r="I71" s="93"/>
      <c r="J71" s="91"/>
      <c r="K71" s="91"/>
      <c r="L71" s="91"/>
      <c r="M71" s="91"/>
      <c r="N71" s="68"/>
      <c r="P71" s="100" t="str">
        <f t="shared" si="5"/>
        <v xml:space="preserve"> </v>
      </c>
      <c r="Q71" s="100" t="str">
        <f t="shared" si="6"/>
        <v xml:space="preserve"> </v>
      </c>
      <c r="R71" s="100" t="str">
        <f t="shared" si="2"/>
        <v xml:space="preserve"> </v>
      </c>
    </row>
    <row r="72" spans="2:18" x14ac:dyDescent="0.25">
      <c r="B72" s="90">
        <v>50</v>
      </c>
      <c r="C72" s="91"/>
      <c r="D72" s="91"/>
      <c r="E72" s="92"/>
      <c r="F72" s="87"/>
      <c r="G72" s="91"/>
      <c r="H72" s="91"/>
      <c r="I72" s="93"/>
      <c r="J72" s="91"/>
      <c r="K72" s="91"/>
      <c r="L72" s="91"/>
      <c r="M72" s="91"/>
      <c r="N72" s="68"/>
      <c r="P72" s="100" t="str">
        <f t="shared" si="5"/>
        <v xml:space="preserve"> </v>
      </c>
      <c r="Q72" s="100" t="str">
        <f t="shared" si="6"/>
        <v xml:space="preserve"> </v>
      </c>
      <c r="R72" s="100" t="str">
        <f t="shared" si="2"/>
        <v xml:space="preserve"> </v>
      </c>
    </row>
    <row r="73" spans="2:18" x14ac:dyDescent="0.25">
      <c r="B73" s="86">
        <v>51</v>
      </c>
      <c r="C73" s="91"/>
      <c r="D73" s="91"/>
      <c r="E73" s="92"/>
      <c r="F73" s="87"/>
      <c r="G73" s="91"/>
      <c r="H73" s="91"/>
      <c r="I73" s="93"/>
      <c r="J73" s="91"/>
      <c r="K73" s="91"/>
      <c r="L73" s="91"/>
      <c r="M73" s="91"/>
      <c r="N73" s="68"/>
      <c r="P73" s="100" t="str">
        <f t="shared" si="0"/>
        <v xml:space="preserve"> </v>
      </c>
      <c r="Q73" s="100" t="str">
        <f t="shared" si="1"/>
        <v xml:space="preserve"> </v>
      </c>
      <c r="R73" s="100" t="str">
        <f t="shared" si="2"/>
        <v xml:space="preserve"> </v>
      </c>
    </row>
    <row r="74" spans="2:18" x14ac:dyDescent="0.25">
      <c r="B74" s="90">
        <v>52</v>
      </c>
      <c r="C74" s="91"/>
      <c r="D74" s="91"/>
      <c r="E74" s="92"/>
      <c r="F74" s="87"/>
      <c r="G74" s="91"/>
      <c r="H74" s="91"/>
      <c r="I74" s="93"/>
      <c r="J74" s="91"/>
      <c r="K74" s="91"/>
      <c r="L74" s="91"/>
      <c r="M74" s="91"/>
      <c r="N74" s="68"/>
      <c r="P74" s="100" t="str">
        <f t="shared" si="0"/>
        <v xml:space="preserve"> </v>
      </c>
      <c r="Q74" s="100" t="str">
        <f t="shared" si="1"/>
        <v xml:space="preserve"> </v>
      </c>
      <c r="R74" s="100" t="str">
        <f t="shared" si="2"/>
        <v xml:space="preserve"> </v>
      </c>
    </row>
    <row r="75" spans="2:18" x14ac:dyDescent="0.25">
      <c r="B75" s="90">
        <v>53</v>
      </c>
      <c r="C75" s="91"/>
      <c r="D75" s="91"/>
      <c r="E75" s="92"/>
      <c r="F75" s="87"/>
      <c r="G75" s="91"/>
      <c r="H75" s="91"/>
      <c r="I75" s="93"/>
      <c r="J75" s="91"/>
      <c r="K75" s="91"/>
      <c r="L75" s="91"/>
      <c r="M75" s="91"/>
      <c r="N75" s="68"/>
      <c r="P75" s="100" t="str">
        <f t="shared" ref="P75:P82" si="7">IF(AND(F75=$B$17,J75="festangestellt"),"ja"," " )</f>
        <v xml:space="preserve"> </v>
      </c>
      <c r="Q75" s="100" t="str">
        <f t="shared" ref="Q75:Q82" si="8">IF(AND(F75=$B$16,J75="festangestellt"),"ja"," " )</f>
        <v xml:space="preserve"> </v>
      </c>
      <c r="R75" s="100" t="str">
        <f t="shared" si="2"/>
        <v xml:space="preserve"> </v>
      </c>
    </row>
    <row r="76" spans="2:18" x14ac:dyDescent="0.25">
      <c r="B76" s="90">
        <v>54</v>
      </c>
      <c r="C76" s="91"/>
      <c r="D76" s="91"/>
      <c r="E76" s="92"/>
      <c r="F76" s="87"/>
      <c r="G76" s="91"/>
      <c r="H76" s="91"/>
      <c r="I76" s="93"/>
      <c r="J76" s="91"/>
      <c r="K76" s="91"/>
      <c r="L76" s="91"/>
      <c r="M76" s="91"/>
      <c r="N76" s="68"/>
      <c r="P76" s="100" t="str">
        <f t="shared" si="7"/>
        <v xml:space="preserve"> </v>
      </c>
      <c r="Q76" s="100" t="str">
        <f t="shared" si="8"/>
        <v xml:space="preserve"> </v>
      </c>
      <c r="R76" s="100" t="str">
        <f t="shared" si="2"/>
        <v xml:space="preserve"> </v>
      </c>
    </row>
    <row r="77" spans="2:18" x14ac:dyDescent="0.25">
      <c r="B77" s="90">
        <v>55</v>
      </c>
      <c r="C77" s="91"/>
      <c r="D77" s="91"/>
      <c r="E77" s="92"/>
      <c r="F77" s="87"/>
      <c r="G77" s="91"/>
      <c r="H77" s="91"/>
      <c r="I77" s="93"/>
      <c r="J77" s="91"/>
      <c r="K77" s="91"/>
      <c r="L77" s="91"/>
      <c r="M77" s="91"/>
      <c r="N77" s="68"/>
      <c r="P77" s="100" t="str">
        <f t="shared" si="7"/>
        <v xml:space="preserve"> </v>
      </c>
      <c r="Q77" s="100" t="str">
        <f t="shared" si="8"/>
        <v xml:space="preserve"> </v>
      </c>
      <c r="R77" s="100" t="str">
        <f t="shared" si="2"/>
        <v xml:space="preserve"> </v>
      </c>
    </row>
    <row r="78" spans="2:18" x14ac:dyDescent="0.25">
      <c r="B78" s="90">
        <v>56</v>
      </c>
      <c r="C78" s="91"/>
      <c r="D78" s="91"/>
      <c r="E78" s="92"/>
      <c r="F78" s="87"/>
      <c r="G78" s="91"/>
      <c r="H78" s="91"/>
      <c r="I78" s="93"/>
      <c r="J78" s="91"/>
      <c r="K78" s="91"/>
      <c r="L78" s="91"/>
      <c r="M78" s="91"/>
      <c r="N78" s="68"/>
      <c r="P78" s="100" t="str">
        <f t="shared" si="7"/>
        <v xml:space="preserve"> </v>
      </c>
      <c r="Q78" s="100" t="str">
        <f t="shared" si="8"/>
        <v xml:space="preserve"> </v>
      </c>
      <c r="R78" s="100" t="str">
        <f t="shared" si="2"/>
        <v xml:space="preserve"> </v>
      </c>
    </row>
    <row r="79" spans="2:18" x14ac:dyDescent="0.25">
      <c r="B79" s="90">
        <v>57</v>
      </c>
      <c r="C79" s="91"/>
      <c r="D79" s="91"/>
      <c r="E79" s="92"/>
      <c r="F79" s="87"/>
      <c r="G79" s="91"/>
      <c r="H79" s="91"/>
      <c r="I79" s="93"/>
      <c r="J79" s="91"/>
      <c r="K79" s="91"/>
      <c r="L79" s="91"/>
      <c r="M79" s="91"/>
      <c r="N79" s="68"/>
      <c r="P79" s="100" t="str">
        <f t="shared" si="7"/>
        <v xml:space="preserve"> </v>
      </c>
      <c r="Q79" s="100" t="str">
        <f t="shared" si="8"/>
        <v xml:space="preserve"> </v>
      </c>
      <c r="R79" s="100" t="str">
        <f t="shared" si="2"/>
        <v xml:space="preserve"> </v>
      </c>
    </row>
    <row r="80" spans="2:18" x14ac:dyDescent="0.25">
      <c r="B80" s="90">
        <v>58</v>
      </c>
      <c r="C80" s="91"/>
      <c r="D80" s="91"/>
      <c r="E80" s="92"/>
      <c r="F80" s="87"/>
      <c r="G80" s="91"/>
      <c r="H80" s="91"/>
      <c r="I80" s="93"/>
      <c r="J80" s="91"/>
      <c r="K80" s="91"/>
      <c r="L80" s="91"/>
      <c r="M80" s="91"/>
      <c r="N80" s="68"/>
      <c r="P80" s="100" t="str">
        <f t="shared" si="7"/>
        <v xml:space="preserve"> </v>
      </c>
      <c r="Q80" s="100" t="str">
        <f t="shared" si="8"/>
        <v xml:space="preserve"> </v>
      </c>
      <c r="R80" s="100" t="str">
        <f t="shared" si="2"/>
        <v xml:space="preserve"> </v>
      </c>
    </row>
    <row r="81" spans="2:18" x14ac:dyDescent="0.25">
      <c r="B81" s="90">
        <v>59</v>
      </c>
      <c r="C81" s="91"/>
      <c r="D81" s="91"/>
      <c r="E81" s="92"/>
      <c r="F81" s="87"/>
      <c r="G81" s="91"/>
      <c r="H81" s="91"/>
      <c r="I81" s="93"/>
      <c r="J81" s="91"/>
      <c r="K81" s="91"/>
      <c r="L81" s="91"/>
      <c r="M81" s="91"/>
      <c r="N81" s="68"/>
      <c r="P81" s="100" t="str">
        <f t="shared" si="7"/>
        <v xml:space="preserve"> </v>
      </c>
      <c r="Q81" s="100" t="str">
        <f t="shared" si="8"/>
        <v xml:space="preserve"> </v>
      </c>
      <c r="R81" s="100" t="str">
        <f t="shared" si="2"/>
        <v xml:space="preserve"> </v>
      </c>
    </row>
    <row r="82" spans="2:18" x14ac:dyDescent="0.25">
      <c r="B82" s="90">
        <v>60</v>
      </c>
      <c r="C82" s="91"/>
      <c r="D82" s="91"/>
      <c r="E82" s="92"/>
      <c r="F82" s="87"/>
      <c r="G82" s="91"/>
      <c r="H82" s="91"/>
      <c r="I82" s="93"/>
      <c r="J82" s="91"/>
      <c r="K82" s="91"/>
      <c r="L82" s="91"/>
      <c r="M82" s="91"/>
      <c r="N82" s="68"/>
      <c r="P82" s="100" t="str">
        <f t="shared" si="7"/>
        <v xml:space="preserve"> </v>
      </c>
      <c r="Q82" s="100" t="str">
        <f t="shared" si="8"/>
        <v xml:space="preserve"> </v>
      </c>
      <c r="R82" s="100" t="str">
        <f t="shared" si="2"/>
        <v xml:space="preserve"> </v>
      </c>
    </row>
    <row r="83" spans="2:18" ht="14.25" customHeight="1" x14ac:dyDescent="0.25"/>
    <row r="84" spans="2:18" ht="18" customHeight="1" x14ac:dyDescent="0.25">
      <c r="B84" s="172" t="s">
        <v>11</v>
      </c>
      <c r="C84" s="172"/>
      <c r="D84" s="172"/>
      <c r="E84" s="172"/>
      <c r="F84" s="172"/>
      <c r="G84" s="172"/>
      <c r="H84" s="172"/>
      <c r="I84" s="172"/>
    </row>
    <row r="85" spans="2:18" ht="12.75" customHeight="1" x14ac:dyDescent="0.25">
      <c r="B85" s="83"/>
      <c r="C85" s="83"/>
      <c r="D85" s="83"/>
      <c r="E85" s="83"/>
      <c r="F85" s="83"/>
      <c r="G85" s="83"/>
      <c r="H85" s="83"/>
      <c r="I85" s="83"/>
      <c r="J85" s="83"/>
      <c r="K85" s="190" t="s">
        <v>39</v>
      </c>
      <c r="L85" s="190"/>
      <c r="M85" s="83"/>
    </row>
    <row r="86" spans="2:18" ht="53.4" customHeight="1" x14ac:dyDescent="0.25">
      <c r="B86" s="79" t="s">
        <v>2</v>
      </c>
      <c r="C86" s="79" t="s">
        <v>3</v>
      </c>
      <c r="D86" s="79" t="s">
        <v>4</v>
      </c>
      <c r="E86" s="79" t="s">
        <v>9</v>
      </c>
      <c r="F86" s="79" t="s">
        <v>5</v>
      </c>
      <c r="G86" s="79" t="s">
        <v>24</v>
      </c>
      <c r="H86" s="79" t="s">
        <v>17</v>
      </c>
      <c r="I86" s="79" t="s">
        <v>32</v>
      </c>
      <c r="J86" s="79" t="s">
        <v>33</v>
      </c>
      <c r="K86" s="79" t="s">
        <v>36</v>
      </c>
      <c r="L86" s="79" t="s">
        <v>37</v>
      </c>
      <c r="M86" s="79" t="s">
        <v>35</v>
      </c>
    </row>
    <row r="87" spans="2:18" ht="3.75" customHeight="1" x14ac:dyDescent="0.25">
      <c r="B87" s="84"/>
      <c r="C87" s="85"/>
      <c r="D87" s="85"/>
      <c r="E87" s="85"/>
      <c r="F87" s="85"/>
      <c r="G87" s="85"/>
      <c r="H87" s="85"/>
      <c r="I87" s="85"/>
      <c r="J87" s="85"/>
      <c r="K87" s="85"/>
      <c r="L87" s="85"/>
      <c r="M87" s="85"/>
    </row>
    <row r="88" spans="2:18" x14ac:dyDescent="0.25">
      <c r="B88" s="95">
        <v>1</v>
      </c>
      <c r="C88" s="87"/>
      <c r="D88" s="87"/>
      <c r="E88" s="88"/>
      <c r="F88" s="87"/>
      <c r="G88" s="87"/>
      <c r="H88" s="87"/>
      <c r="I88" s="89"/>
      <c r="J88" s="87"/>
      <c r="K88" s="87"/>
      <c r="L88" s="87"/>
      <c r="M88" s="87"/>
    </row>
    <row r="89" spans="2:18" x14ac:dyDescent="0.25">
      <c r="B89" s="96">
        <v>2</v>
      </c>
      <c r="C89" s="91"/>
      <c r="D89" s="91"/>
      <c r="E89" s="92"/>
      <c r="F89" s="87"/>
      <c r="G89" s="91"/>
      <c r="H89" s="91"/>
      <c r="I89" s="93"/>
      <c r="J89" s="91"/>
      <c r="K89" s="91"/>
      <c r="L89" s="91"/>
      <c r="M89" s="91"/>
    </row>
    <row r="90" spans="2:18" x14ac:dyDescent="0.25">
      <c r="B90" s="96">
        <v>3</v>
      </c>
      <c r="C90" s="91"/>
      <c r="D90" s="91"/>
      <c r="E90" s="92"/>
      <c r="F90" s="87"/>
      <c r="G90" s="91"/>
      <c r="H90" s="91"/>
      <c r="I90" s="93"/>
      <c r="J90" s="91"/>
      <c r="K90" s="91"/>
      <c r="L90" s="91"/>
      <c r="M90" s="91"/>
    </row>
    <row r="91" spans="2:18" x14ac:dyDescent="0.25">
      <c r="B91" s="96">
        <v>4</v>
      </c>
      <c r="C91" s="91"/>
      <c r="D91" s="91"/>
      <c r="E91" s="92"/>
      <c r="F91" s="87"/>
      <c r="G91" s="91"/>
      <c r="H91" s="91"/>
      <c r="I91" s="93"/>
      <c r="J91" s="91"/>
      <c r="K91" s="91"/>
      <c r="L91" s="91"/>
      <c r="M91" s="91"/>
    </row>
    <row r="92" spans="2:18" x14ac:dyDescent="0.25">
      <c r="B92" s="96">
        <v>5</v>
      </c>
      <c r="C92" s="91"/>
      <c r="D92" s="91"/>
      <c r="E92" s="92"/>
      <c r="F92" s="87"/>
      <c r="G92" s="91"/>
      <c r="H92" s="91"/>
      <c r="I92" s="93"/>
      <c r="J92" s="91"/>
      <c r="K92" s="91"/>
      <c r="L92" s="91"/>
      <c r="M92" s="91"/>
    </row>
    <row r="93" spans="2:18" x14ac:dyDescent="0.25">
      <c r="B93" s="96">
        <v>6</v>
      </c>
      <c r="C93" s="91"/>
      <c r="D93" s="91"/>
      <c r="E93" s="92"/>
      <c r="F93" s="87"/>
      <c r="G93" s="91"/>
      <c r="H93" s="91"/>
      <c r="I93" s="93"/>
      <c r="J93" s="91"/>
      <c r="K93" s="91"/>
      <c r="L93" s="91"/>
      <c r="M93" s="91"/>
    </row>
    <row r="94" spans="2:18" x14ac:dyDescent="0.25">
      <c r="B94" s="96">
        <v>7</v>
      </c>
      <c r="C94" s="91"/>
      <c r="D94" s="91"/>
      <c r="E94" s="92"/>
      <c r="F94" s="87"/>
      <c r="G94" s="91"/>
      <c r="H94" s="91"/>
      <c r="I94" s="93"/>
      <c r="J94" s="91"/>
      <c r="K94" s="91"/>
      <c r="L94" s="91"/>
      <c r="M94" s="91"/>
    </row>
    <row r="95" spans="2:18" x14ac:dyDescent="0.25">
      <c r="B95" s="96">
        <v>8</v>
      </c>
      <c r="C95" s="91"/>
      <c r="D95" s="91"/>
      <c r="E95" s="92"/>
      <c r="F95" s="87"/>
      <c r="G95" s="91"/>
      <c r="H95" s="91"/>
      <c r="I95" s="93"/>
      <c r="J95" s="91"/>
      <c r="K95" s="91"/>
      <c r="L95" s="91"/>
      <c r="M95" s="91"/>
    </row>
    <row r="96" spans="2:18" x14ac:dyDescent="0.25">
      <c r="B96" s="96">
        <v>9</v>
      </c>
      <c r="C96" s="91"/>
      <c r="D96" s="91"/>
      <c r="E96" s="92"/>
      <c r="F96" s="87"/>
      <c r="G96" s="91"/>
      <c r="H96" s="91"/>
      <c r="I96" s="93"/>
      <c r="J96" s="91"/>
      <c r="K96" s="91"/>
      <c r="L96" s="91"/>
      <c r="M96" s="91"/>
    </row>
    <row r="97" spans="2:13" x14ac:dyDescent="0.25">
      <c r="B97" s="96">
        <v>10</v>
      </c>
      <c r="C97" s="91"/>
      <c r="D97" s="91"/>
      <c r="E97" s="92"/>
      <c r="F97" s="87"/>
      <c r="G97" s="91"/>
      <c r="H97" s="91"/>
      <c r="I97" s="93"/>
      <c r="J97" s="91"/>
      <c r="K97" s="91"/>
      <c r="L97" s="91"/>
      <c r="M97" s="91"/>
    </row>
    <row r="98" spans="2:13" x14ac:dyDescent="0.25">
      <c r="B98" s="95">
        <v>11</v>
      </c>
      <c r="C98" s="87"/>
      <c r="D98" s="87"/>
      <c r="E98" s="88"/>
      <c r="F98" s="87"/>
      <c r="G98" s="87"/>
      <c r="H98" s="87"/>
      <c r="I98" s="89"/>
      <c r="J98" s="87"/>
      <c r="K98" s="87"/>
      <c r="L98" s="87"/>
      <c r="M98" s="87"/>
    </row>
    <row r="99" spans="2:13" x14ac:dyDescent="0.25">
      <c r="B99" s="96">
        <v>12</v>
      </c>
      <c r="C99" s="91"/>
      <c r="D99" s="91"/>
      <c r="E99" s="92"/>
      <c r="F99" s="87"/>
      <c r="G99" s="91"/>
      <c r="H99" s="91"/>
      <c r="I99" s="93"/>
      <c r="J99" s="91"/>
      <c r="K99" s="91"/>
      <c r="L99" s="91"/>
      <c r="M99" s="91"/>
    </row>
    <row r="100" spans="2:13" x14ac:dyDescent="0.25">
      <c r="B100" s="96">
        <v>13</v>
      </c>
      <c r="C100" s="91"/>
      <c r="D100" s="91"/>
      <c r="E100" s="92"/>
      <c r="F100" s="87"/>
      <c r="G100" s="91"/>
      <c r="H100" s="91"/>
      <c r="I100" s="93"/>
      <c r="J100" s="91"/>
      <c r="K100" s="91"/>
      <c r="L100" s="91"/>
      <c r="M100" s="91"/>
    </row>
    <row r="101" spans="2:13" x14ac:dyDescent="0.25">
      <c r="B101" s="96">
        <v>14</v>
      </c>
      <c r="C101" s="91"/>
      <c r="D101" s="91"/>
      <c r="E101" s="92"/>
      <c r="F101" s="87"/>
      <c r="G101" s="91"/>
      <c r="H101" s="91"/>
      <c r="I101" s="93"/>
      <c r="J101" s="91"/>
      <c r="K101" s="91"/>
      <c r="L101" s="91"/>
      <c r="M101" s="91"/>
    </row>
    <row r="102" spans="2:13" x14ac:dyDescent="0.25">
      <c r="B102" s="96">
        <v>15</v>
      </c>
      <c r="C102" s="91"/>
      <c r="D102" s="91"/>
      <c r="E102" s="92"/>
      <c r="F102" s="87"/>
      <c r="G102" s="91"/>
      <c r="H102" s="91"/>
      <c r="I102" s="93"/>
      <c r="J102" s="91"/>
      <c r="K102" s="91"/>
      <c r="L102" s="91"/>
      <c r="M102" s="91"/>
    </row>
    <row r="103" spans="2:13" x14ac:dyDescent="0.25">
      <c r="B103" s="96">
        <v>16</v>
      </c>
      <c r="C103" s="91"/>
      <c r="D103" s="91"/>
      <c r="E103" s="92"/>
      <c r="F103" s="87"/>
      <c r="G103" s="91"/>
      <c r="H103" s="91"/>
      <c r="I103" s="93"/>
      <c r="J103" s="91"/>
      <c r="K103" s="91"/>
      <c r="L103" s="91"/>
      <c r="M103" s="91"/>
    </row>
    <row r="104" spans="2:13" x14ac:dyDescent="0.25">
      <c r="B104" s="96">
        <v>17</v>
      </c>
      <c r="C104" s="91"/>
      <c r="D104" s="91"/>
      <c r="E104" s="92"/>
      <c r="F104" s="87"/>
      <c r="G104" s="91"/>
      <c r="H104" s="91"/>
      <c r="I104" s="93"/>
      <c r="J104" s="91"/>
      <c r="K104" s="91"/>
      <c r="L104" s="91"/>
      <c r="M104" s="91"/>
    </row>
    <row r="105" spans="2:13" x14ac:dyDescent="0.25">
      <c r="B105" s="96">
        <v>18</v>
      </c>
      <c r="C105" s="91"/>
      <c r="D105" s="91"/>
      <c r="E105" s="92"/>
      <c r="F105" s="87"/>
      <c r="G105" s="91"/>
      <c r="H105" s="91"/>
      <c r="I105" s="93"/>
      <c r="J105" s="91"/>
      <c r="K105" s="91"/>
      <c r="L105" s="91"/>
      <c r="M105" s="91"/>
    </row>
    <row r="106" spans="2:13" x14ac:dyDescent="0.25">
      <c r="B106" s="96">
        <v>19</v>
      </c>
      <c r="C106" s="91"/>
      <c r="D106" s="91"/>
      <c r="E106" s="92"/>
      <c r="F106" s="87"/>
      <c r="G106" s="91"/>
      <c r="H106" s="91"/>
      <c r="I106" s="93"/>
      <c r="J106" s="91"/>
      <c r="K106" s="91"/>
      <c r="L106" s="91"/>
      <c r="M106" s="91"/>
    </row>
    <row r="107" spans="2:13" x14ac:dyDescent="0.25">
      <c r="B107" s="96">
        <v>20</v>
      </c>
      <c r="C107" s="91"/>
      <c r="D107" s="91"/>
      <c r="E107" s="92"/>
      <c r="F107" s="87"/>
      <c r="G107" s="91"/>
      <c r="H107" s="91"/>
      <c r="I107" s="93"/>
      <c r="J107" s="91"/>
      <c r="K107" s="91"/>
      <c r="L107" s="91"/>
      <c r="M107" s="91"/>
    </row>
    <row r="108" spans="2:13" x14ac:dyDescent="0.25">
      <c r="B108" s="95">
        <v>21</v>
      </c>
      <c r="C108" s="87"/>
      <c r="D108" s="87"/>
      <c r="E108" s="88"/>
      <c r="F108" s="87"/>
      <c r="G108" s="87"/>
      <c r="H108" s="87"/>
      <c r="I108" s="89"/>
      <c r="J108" s="87"/>
      <c r="K108" s="87"/>
      <c r="L108" s="87"/>
      <c r="M108" s="87"/>
    </row>
    <row r="109" spans="2:13" x14ac:dyDescent="0.25">
      <c r="B109" s="96">
        <v>22</v>
      </c>
      <c r="C109" s="91"/>
      <c r="D109" s="91"/>
      <c r="E109" s="92"/>
      <c r="F109" s="87"/>
      <c r="G109" s="91"/>
      <c r="H109" s="91"/>
      <c r="I109" s="93"/>
      <c r="J109" s="91"/>
      <c r="K109" s="91"/>
      <c r="L109" s="91"/>
      <c r="M109" s="91"/>
    </row>
    <row r="110" spans="2:13" x14ac:dyDescent="0.25">
      <c r="B110" s="96">
        <v>23</v>
      </c>
      <c r="C110" s="91"/>
      <c r="D110" s="91"/>
      <c r="E110" s="92"/>
      <c r="F110" s="87"/>
      <c r="G110" s="91"/>
      <c r="H110" s="91"/>
      <c r="I110" s="93"/>
      <c r="J110" s="91"/>
      <c r="K110" s="91"/>
      <c r="L110" s="91"/>
      <c r="M110" s="91"/>
    </row>
    <row r="111" spans="2:13" x14ac:dyDescent="0.25">
      <c r="B111" s="96">
        <v>24</v>
      </c>
      <c r="C111" s="91"/>
      <c r="D111" s="91"/>
      <c r="E111" s="92"/>
      <c r="F111" s="87"/>
      <c r="G111" s="91"/>
      <c r="H111" s="91"/>
      <c r="I111" s="93"/>
      <c r="J111" s="91"/>
      <c r="K111" s="91"/>
      <c r="L111" s="91"/>
      <c r="M111" s="91"/>
    </row>
    <row r="112" spans="2:13" x14ac:dyDescent="0.25">
      <c r="B112" s="96">
        <v>25</v>
      </c>
      <c r="C112" s="91"/>
      <c r="D112" s="91"/>
      <c r="E112" s="92"/>
      <c r="F112" s="87"/>
      <c r="G112" s="91"/>
      <c r="H112" s="91"/>
      <c r="I112" s="93"/>
      <c r="J112" s="91"/>
      <c r="K112" s="91"/>
      <c r="L112" s="91"/>
      <c r="M112" s="91"/>
    </row>
    <row r="113" spans="2:13" x14ac:dyDescent="0.25">
      <c r="B113" s="96">
        <v>26</v>
      </c>
      <c r="C113" s="91"/>
      <c r="D113" s="91"/>
      <c r="E113" s="92"/>
      <c r="F113" s="87"/>
      <c r="G113" s="91"/>
      <c r="H113" s="91"/>
      <c r="I113" s="93"/>
      <c r="J113" s="91"/>
      <c r="K113" s="91"/>
      <c r="L113" s="91"/>
      <c r="M113" s="91"/>
    </row>
    <row r="114" spans="2:13" x14ac:dyDescent="0.25">
      <c r="B114" s="96">
        <v>27</v>
      </c>
      <c r="C114" s="91"/>
      <c r="D114" s="91"/>
      <c r="E114" s="92"/>
      <c r="F114" s="87"/>
      <c r="G114" s="91"/>
      <c r="H114" s="91"/>
      <c r="I114" s="93"/>
      <c r="J114" s="91"/>
      <c r="K114" s="91"/>
      <c r="L114" s="91"/>
      <c r="M114" s="91"/>
    </row>
    <row r="115" spans="2:13" x14ac:dyDescent="0.25">
      <c r="B115" s="96">
        <v>28</v>
      </c>
      <c r="C115" s="91"/>
      <c r="D115" s="91"/>
      <c r="E115" s="92"/>
      <c r="F115" s="87"/>
      <c r="G115" s="91"/>
      <c r="H115" s="91"/>
      <c r="I115" s="93"/>
      <c r="J115" s="91"/>
      <c r="K115" s="91"/>
      <c r="L115" s="91"/>
      <c r="M115" s="91"/>
    </row>
    <row r="116" spans="2:13" x14ac:dyDescent="0.25">
      <c r="B116" s="96">
        <v>29</v>
      </c>
      <c r="C116" s="91"/>
      <c r="D116" s="91"/>
      <c r="E116" s="92"/>
      <c r="F116" s="87"/>
      <c r="G116" s="91"/>
      <c r="H116" s="91"/>
      <c r="I116" s="93"/>
      <c r="J116" s="91"/>
      <c r="K116" s="91"/>
      <c r="L116" s="91"/>
      <c r="M116" s="91"/>
    </row>
    <row r="117" spans="2:13" x14ac:dyDescent="0.25">
      <c r="B117" s="96">
        <v>30</v>
      </c>
      <c r="C117" s="91"/>
      <c r="D117" s="91"/>
      <c r="E117" s="92"/>
      <c r="F117" s="87"/>
      <c r="G117" s="91"/>
      <c r="H117" s="91"/>
      <c r="I117" s="93"/>
      <c r="J117" s="91"/>
      <c r="K117" s="91"/>
      <c r="L117" s="91"/>
      <c r="M117" s="91"/>
    </row>
    <row r="118" spans="2:13" x14ac:dyDescent="0.25">
      <c r="B118" s="95">
        <v>31</v>
      </c>
      <c r="C118" s="87"/>
      <c r="D118" s="87"/>
      <c r="E118" s="88"/>
      <c r="F118" s="87"/>
      <c r="G118" s="87"/>
      <c r="H118" s="87"/>
      <c r="I118" s="89"/>
      <c r="J118" s="87"/>
      <c r="K118" s="87"/>
      <c r="L118" s="87"/>
      <c r="M118" s="87"/>
    </row>
    <row r="119" spans="2:13" x14ac:dyDescent="0.25">
      <c r="B119" s="96">
        <v>32</v>
      </c>
      <c r="C119" s="91"/>
      <c r="D119" s="91"/>
      <c r="E119" s="92"/>
      <c r="F119" s="87"/>
      <c r="G119" s="91"/>
      <c r="H119" s="91"/>
      <c r="I119" s="93"/>
      <c r="J119" s="91"/>
      <c r="K119" s="91"/>
      <c r="L119" s="91"/>
      <c r="M119" s="91"/>
    </row>
    <row r="120" spans="2:13" x14ac:dyDescent="0.25">
      <c r="B120" s="96">
        <v>33</v>
      </c>
      <c r="C120" s="91"/>
      <c r="D120" s="91"/>
      <c r="E120" s="92"/>
      <c r="F120" s="87"/>
      <c r="G120" s="91"/>
      <c r="H120" s="91"/>
      <c r="I120" s="93"/>
      <c r="J120" s="91"/>
      <c r="K120" s="91"/>
      <c r="L120" s="91"/>
      <c r="M120" s="91"/>
    </row>
    <row r="121" spans="2:13" x14ac:dyDescent="0.25">
      <c r="B121" s="96">
        <v>34</v>
      </c>
      <c r="C121" s="91"/>
      <c r="D121" s="91"/>
      <c r="E121" s="92"/>
      <c r="F121" s="87"/>
      <c r="G121" s="91"/>
      <c r="H121" s="91"/>
      <c r="I121" s="93"/>
      <c r="J121" s="91"/>
      <c r="K121" s="91"/>
      <c r="L121" s="91"/>
      <c r="M121" s="91"/>
    </row>
    <row r="122" spans="2:13" x14ac:dyDescent="0.25">
      <c r="B122" s="96">
        <v>35</v>
      </c>
      <c r="C122" s="91"/>
      <c r="D122" s="91"/>
      <c r="E122" s="92"/>
      <c r="F122" s="87"/>
      <c r="G122" s="91"/>
      <c r="H122" s="91"/>
      <c r="I122" s="93"/>
      <c r="J122" s="91"/>
      <c r="K122" s="91"/>
      <c r="L122" s="91"/>
      <c r="M122" s="91"/>
    </row>
    <row r="123" spans="2:13" x14ac:dyDescent="0.25">
      <c r="B123" s="96">
        <v>36</v>
      </c>
      <c r="C123" s="91"/>
      <c r="D123" s="91"/>
      <c r="E123" s="92"/>
      <c r="F123" s="87"/>
      <c r="G123" s="91"/>
      <c r="H123" s="91"/>
      <c r="I123" s="93"/>
      <c r="J123" s="91"/>
      <c r="K123" s="91"/>
      <c r="L123" s="91"/>
      <c r="M123" s="91"/>
    </row>
    <row r="124" spans="2:13" x14ac:dyDescent="0.25">
      <c r="B124" s="96">
        <v>37</v>
      </c>
      <c r="C124" s="91"/>
      <c r="D124" s="91"/>
      <c r="E124" s="92"/>
      <c r="F124" s="87"/>
      <c r="G124" s="91"/>
      <c r="H124" s="91"/>
      <c r="I124" s="93"/>
      <c r="J124" s="91"/>
      <c r="K124" s="91"/>
      <c r="L124" s="91"/>
      <c r="M124" s="91"/>
    </row>
    <row r="125" spans="2:13" x14ac:dyDescent="0.25">
      <c r="B125" s="96">
        <v>38</v>
      </c>
      <c r="C125" s="91"/>
      <c r="D125" s="91"/>
      <c r="E125" s="92"/>
      <c r="F125" s="87"/>
      <c r="G125" s="91"/>
      <c r="H125" s="91"/>
      <c r="I125" s="93"/>
      <c r="J125" s="91"/>
      <c r="K125" s="91"/>
      <c r="L125" s="91"/>
      <c r="M125" s="91"/>
    </row>
    <row r="126" spans="2:13" x14ac:dyDescent="0.25">
      <c r="B126" s="96">
        <v>39</v>
      </c>
      <c r="C126" s="91"/>
      <c r="D126" s="91"/>
      <c r="E126" s="92"/>
      <c r="F126" s="87"/>
      <c r="G126" s="91"/>
      <c r="H126" s="91"/>
      <c r="I126" s="93"/>
      <c r="J126" s="91"/>
      <c r="K126" s="91"/>
      <c r="L126" s="91"/>
      <c r="M126" s="91"/>
    </row>
    <row r="127" spans="2:13" x14ac:dyDescent="0.25">
      <c r="B127" s="96">
        <v>40</v>
      </c>
      <c r="C127" s="91"/>
      <c r="D127" s="91"/>
      <c r="E127" s="92"/>
      <c r="F127" s="87"/>
      <c r="G127" s="91"/>
      <c r="H127" s="91"/>
      <c r="I127" s="93"/>
      <c r="J127" s="91"/>
      <c r="K127" s="91"/>
      <c r="L127" s="91"/>
      <c r="M127" s="91"/>
    </row>
    <row r="128" spans="2:13" x14ac:dyDescent="0.25">
      <c r="B128" s="133">
        <v>41</v>
      </c>
      <c r="C128" s="87"/>
      <c r="D128" s="87"/>
      <c r="E128" s="88"/>
      <c r="F128" s="87"/>
      <c r="G128" s="87"/>
      <c r="H128" s="87"/>
      <c r="I128" s="89"/>
      <c r="J128" s="87"/>
      <c r="K128" s="87"/>
      <c r="L128" s="87"/>
      <c r="M128" s="87"/>
    </row>
    <row r="129" spans="2:13" x14ac:dyDescent="0.25">
      <c r="B129" s="133">
        <v>42</v>
      </c>
      <c r="C129" s="91"/>
      <c r="D129" s="91"/>
      <c r="E129" s="92"/>
      <c r="F129" s="87"/>
      <c r="G129" s="91"/>
      <c r="H129" s="91"/>
      <c r="I129" s="93"/>
      <c r="J129" s="91"/>
      <c r="K129" s="91"/>
      <c r="L129" s="91"/>
      <c r="M129" s="91"/>
    </row>
    <row r="130" spans="2:13" x14ac:dyDescent="0.25">
      <c r="B130" s="95">
        <v>43</v>
      </c>
      <c r="C130" s="91"/>
      <c r="D130" s="91"/>
      <c r="E130" s="92"/>
      <c r="F130" s="87"/>
      <c r="G130" s="91"/>
      <c r="H130" s="91"/>
      <c r="I130" s="93"/>
      <c r="J130" s="91"/>
      <c r="K130" s="91"/>
      <c r="L130" s="91"/>
      <c r="M130" s="91"/>
    </row>
    <row r="131" spans="2:13" x14ac:dyDescent="0.25">
      <c r="B131" s="133">
        <v>44</v>
      </c>
      <c r="C131" s="91"/>
      <c r="D131" s="91"/>
      <c r="E131" s="92"/>
      <c r="F131" s="87"/>
      <c r="G131" s="91"/>
      <c r="H131" s="91"/>
      <c r="I131" s="93"/>
      <c r="J131" s="91"/>
      <c r="K131" s="91"/>
      <c r="L131" s="91"/>
      <c r="M131" s="91"/>
    </row>
    <row r="132" spans="2:13" x14ac:dyDescent="0.25">
      <c r="B132" s="133">
        <v>45</v>
      </c>
      <c r="C132" s="91"/>
      <c r="D132" s="91"/>
      <c r="E132" s="92"/>
      <c r="F132" s="87"/>
      <c r="G132" s="91"/>
      <c r="H132" s="91"/>
      <c r="I132" s="93"/>
      <c r="J132" s="91"/>
      <c r="K132" s="91"/>
      <c r="L132" s="91"/>
      <c r="M132" s="91"/>
    </row>
    <row r="133" spans="2:13" x14ac:dyDescent="0.25">
      <c r="B133" s="133">
        <v>46</v>
      </c>
      <c r="C133" s="91"/>
      <c r="D133" s="91"/>
      <c r="E133" s="92"/>
      <c r="F133" s="87"/>
      <c r="G133" s="91"/>
      <c r="H133" s="91"/>
      <c r="I133" s="93"/>
      <c r="J133" s="91"/>
      <c r="K133" s="91"/>
      <c r="L133" s="91"/>
      <c r="M133" s="91"/>
    </row>
    <row r="134" spans="2:13" x14ac:dyDescent="0.25">
      <c r="B134" s="133">
        <v>47</v>
      </c>
      <c r="C134" s="91"/>
      <c r="D134" s="91"/>
      <c r="E134" s="92"/>
      <c r="F134" s="87"/>
      <c r="G134" s="91"/>
      <c r="H134" s="91"/>
      <c r="I134" s="93"/>
      <c r="J134" s="91"/>
      <c r="K134" s="91"/>
      <c r="L134" s="91"/>
      <c r="M134" s="91"/>
    </row>
    <row r="135" spans="2:13" x14ac:dyDescent="0.25">
      <c r="B135" s="133">
        <v>48</v>
      </c>
      <c r="C135" s="91"/>
      <c r="D135" s="91"/>
      <c r="E135" s="92"/>
      <c r="F135" s="87"/>
      <c r="G135" s="91"/>
      <c r="H135" s="91"/>
      <c r="I135" s="93"/>
      <c r="J135" s="91"/>
      <c r="K135" s="91"/>
      <c r="L135" s="91"/>
      <c r="M135" s="91"/>
    </row>
    <row r="136" spans="2:13" x14ac:dyDescent="0.25">
      <c r="B136" s="133">
        <v>49</v>
      </c>
      <c r="C136" s="91"/>
      <c r="D136" s="91"/>
      <c r="E136" s="92"/>
      <c r="F136" s="87"/>
      <c r="G136" s="91"/>
      <c r="H136" s="91"/>
      <c r="I136" s="93"/>
      <c r="J136" s="91"/>
      <c r="K136" s="91"/>
      <c r="L136" s="91"/>
      <c r="M136" s="91"/>
    </row>
    <row r="137" spans="2:13" x14ac:dyDescent="0.25">
      <c r="B137" s="133">
        <v>50</v>
      </c>
      <c r="C137" s="91"/>
      <c r="D137" s="91"/>
      <c r="E137" s="92"/>
      <c r="F137" s="87"/>
      <c r="G137" s="91"/>
      <c r="H137" s="91"/>
      <c r="I137" s="93"/>
      <c r="J137" s="91"/>
      <c r="K137" s="91"/>
      <c r="L137" s="91"/>
      <c r="M137" s="91"/>
    </row>
    <row r="138" spans="2:13" x14ac:dyDescent="0.25">
      <c r="B138" s="133">
        <v>51</v>
      </c>
      <c r="C138" s="87"/>
      <c r="D138" s="87"/>
      <c r="E138" s="88"/>
      <c r="F138" s="87"/>
      <c r="G138" s="87"/>
      <c r="H138" s="87"/>
      <c r="I138" s="89"/>
      <c r="J138" s="87"/>
      <c r="K138" s="87"/>
      <c r="L138" s="87"/>
      <c r="M138" s="87"/>
    </row>
    <row r="139" spans="2:13" x14ac:dyDescent="0.25">
      <c r="B139" s="133">
        <v>52</v>
      </c>
      <c r="C139" s="91"/>
      <c r="D139" s="91"/>
      <c r="E139" s="92"/>
      <c r="F139" s="87"/>
      <c r="G139" s="91"/>
      <c r="H139" s="91"/>
      <c r="I139" s="93"/>
      <c r="J139" s="91"/>
      <c r="K139" s="91"/>
      <c r="L139" s="91"/>
      <c r="M139" s="91"/>
    </row>
    <row r="140" spans="2:13" x14ac:dyDescent="0.25">
      <c r="B140" s="95">
        <v>53</v>
      </c>
      <c r="C140" s="91"/>
      <c r="D140" s="91"/>
      <c r="E140" s="92"/>
      <c r="F140" s="87"/>
      <c r="G140" s="91"/>
      <c r="H140" s="91"/>
      <c r="I140" s="93"/>
      <c r="J140" s="91"/>
      <c r="K140" s="91"/>
      <c r="L140" s="91"/>
      <c r="M140" s="91"/>
    </row>
    <row r="141" spans="2:13" x14ac:dyDescent="0.25">
      <c r="B141" s="133">
        <v>54</v>
      </c>
      <c r="C141" s="91"/>
      <c r="D141" s="91"/>
      <c r="E141" s="92"/>
      <c r="F141" s="87"/>
      <c r="G141" s="91"/>
      <c r="H141" s="91"/>
      <c r="I141" s="93"/>
      <c r="J141" s="91"/>
      <c r="K141" s="91"/>
      <c r="L141" s="91"/>
      <c r="M141" s="91"/>
    </row>
    <row r="142" spans="2:13" x14ac:dyDescent="0.25">
      <c r="B142" s="133">
        <v>55</v>
      </c>
      <c r="C142" s="91"/>
      <c r="D142" s="91"/>
      <c r="E142" s="92"/>
      <c r="F142" s="87"/>
      <c r="G142" s="91"/>
      <c r="H142" s="91"/>
      <c r="I142" s="93"/>
      <c r="J142" s="91"/>
      <c r="K142" s="91"/>
      <c r="L142" s="91"/>
      <c r="M142" s="91"/>
    </row>
    <row r="143" spans="2:13" x14ac:dyDescent="0.25">
      <c r="B143" s="133">
        <v>56</v>
      </c>
      <c r="C143" s="91"/>
      <c r="D143" s="91"/>
      <c r="E143" s="92"/>
      <c r="F143" s="87"/>
      <c r="G143" s="91"/>
      <c r="H143" s="91"/>
      <c r="I143" s="93"/>
      <c r="J143" s="91"/>
      <c r="K143" s="91"/>
      <c r="L143" s="91"/>
      <c r="M143" s="91"/>
    </row>
    <row r="144" spans="2:13" x14ac:dyDescent="0.25">
      <c r="B144" s="133">
        <v>57</v>
      </c>
      <c r="C144" s="91"/>
      <c r="D144" s="91"/>
      <c r="E144" s="92"/>
      <c r="F144" s="87"/>
      <c r="G144" s="91"/>
      <c r="H144" s="91"/>
      <c r="I144" s="93"/>
      <c r="J144" s="91"/>
      <c r="K144" s="91"/>
      <c r="L144" s="91"/>
      <c r="M144" s="91"/>
    </row>
    <row r="145" spans="2:13" x14ac:dyDescent="0.25">
      <c r="B145" s="133">
        <v>58</v>
      </c>
      <c r="C145" s="91"/>
      <c r="D145" s="91"/>
      <c r="E145" s="92"/>
      <c r="F145" s="87"/>
      <c r="G145" s="91"/>
      <c r="H145" s="91"/>
      <c r="I145" s="93"/>
      <c r="J145" s="91"/>
      <c r="K145" s="91"/>
      <c r="L145" s="91"/>
      <c r="M145" s="91"/>
    </row>
    <row r="146" spans="2:13" x14ac:dyDescent="0.25">
      <c r="B146" s="133">
        <v>59</v>
      </c>
      <c r="C146" s="91"/>
      <c r="D146" s="91"/>
      <c r="E146" s="92"/>
      <c r="F146" s="87"/>
      <c r="G146" s="91"/>
      <c r="H146" s="91"/>
      <c r="I146" s="93"/>
      <c r="J146" s="91"/>
      <c r="K146" s="91"/>
      <c r="L146" s="91"/>
      <c r="M146" s="91"/>
    </row>
    <row r="147" spans="2:13" x14ac:dyDescent="0.25">
      <c r="B147" s="133">
        <v>60</v>
      </c>
      <c r="C147" s="91"/>
      <c r="D147" s="91"/>
      <c r="E147" s="92"/>
      <c r="F147" s="87"/>
      <c r="G147" s="91"/>
      <c r="H147" s="91"/>
      <c r="I147" s="93"/>
      <c r="J147" s="91"/>
      <c r="K147" s="91"/>
      <c r="L147" s="91"/>
      <c r="M147" s="91"/>
    </row>
    <row r="149" spans="2:13" ht="39.75" customHeight="1" x14ac:dyDescent="0.25">
      <c r="B149" s="191" t="s">
        <v>67</v>
      </c>
      <c r="C149" s="191"/>
      <c r="D149" s="191"/>
      <c r="E149" s="191"/>
      <c r="F149" s="191"/>
      <c r="G149" s="191"/>
      <c r="H149" s="191"/>
      <c r="I149" s="191"/>
      <c r="J149" s="191"/>
      <c r="K149" s="191"/>
      <c r="L149" s="191"/>
      <c r="M149" s="191"/>
    </row>
    <row r="150" spans="2:13" x14ac:dyDescent="0.25">
      <c r="B150" s="69"/>
      <c r="C150" s="69"/>
      <c r="D150" s="69"/>
      <c r="E150" s="69"/>
      <c r="F150" s="69"/>
      <c r="G150" s="69"/>
      <c r="H150" s="69"/>
      <c r="I150" s="69"/>
      <c r="J150" s="69"/>
    </row>
    <row r="151" spans="2:13" x14ac:dyDescent="0.25">
      <c r="J151" s="70"/>
      <c r="K151" s="71"/>
      <c r="L151" s="69"/>
      <c r="M151" s="69"/>
    </row>
  </sheetData>
  <sheetProtection algorithmName="SHA-512" hashValue="0doGEeCuLOFLp+OGCwU3UCjTy6ludUdHSQxqFMYXwaWDMIqzzAFtrOnGy/ZoGXhCfj9IZQtDawpbHPKnbXSNtA==" saltValue="1eXmKdl6LrPmpkV+w/mlhg==" spinCount="100000" sheet="1" selectLockedCells="1"/>
  <mergeCells count="35">
    <mergeCell ref="E14:F14"/>
    <mergeCell ref="P20:R20"/>
    <mergeCell ref="K85:L85"/>
    <mergeCell ref="B149:M149"/>
    <mergeCell ref="B84:I84"/>
    <mergeCell ref="B17:D17"/>
    <mergeCell ref="K20:L20"/>
    <mergeCell ref="B20:I20"/>
    <mergeCell ref="B16:D16"/>
    <mergeCell ref="B18:D18"/>
    <mergeCell ref="E16:E18"/>
    <mergeCell ref="G14:H14"/>
    <mergeCell ref="B15:C15"/>
    <mergeCell ref="F12:G12"/>
    <mergeCell ref="B8:E8"/>
    <mergeCell ref="B9:E9"/>
    <mergeCell ref="B10:E10"/>
    <mergeCell ref="F9:G9"/>
    <mergeCell ref="F10:G10"/>
    <mergeCell ref="B13:I13"/>
    <mergeCell ref="B11:E11"/>
    <mergeCell ref="F11:G11"/>
    <mergeCell ref="B14:C14"/>
    <mergeCell ref="B1:I1"/>
    <mergeCell ref="B3:C3"/>
    <mergeCell ref="B4:E4"/>
    <mergeCell ref="B5:E5"/>
    <mergeCell ref="B6:E6"/>
    <mergeCell ref="F4:G4"/>
    <mergeCell ref="F5:G5"/>
    <mergeCell ref="F6:G6"/>
    <mergeCell ref="F7:G7"/>
    <mergeCell ref="F8:G8"/>
    <mergeCell ref="B7:E7"/>
    <mergeCell ref="B12:E12"/>
  </mergeCells>
  <conditionalFormatting sqref="F4:G10">
    <cfRule type="cellIs" dxfId="9" priority="27" operator="equal">
      <formula>""</formula>
    </cfRule>
  </conditionalFormatting>
  <conditionalFormatting sqref="F11">
    <cfRule type="cellIs" dxfId="8" priority="26" operator="equal">
      <formula>""</formula>
    </cfRule>
  </conditionalFormatting>
  <conditionalFormatting sqref="F12">
    <cfRule type="cellIs" dxfId="7" priority="19" operator="equal">
      <formula>""</formula>
    </cfRule>
  </conditionalFormatting>
  <conditionalFormatting sqref="G19">
    <cfRule type="cellIs" dxfId="6" priority="13" operator="greaterThanOrEqual">
      <formula>$E$16</formula>
    </cfRule>
    <cfRule type="cellIs" dxfId="5" priority="14" stopIfTrue="1" operator="lessThan">
      <formula>$E$16</formula>
    </cfRule>
  </conditionalFormatting>
  <conditionalFormatting sqref="H19">
    <cfRule type="cellIs" dxfId="4" priority="8" operator="greaterThanOrEqual">
      <formula>$H$19</formula>
    </cfRule>
  </conditionalFormatting>
  <conditionalFormatting sqref="H16">
    <cfRule type="cellIs" dxfId="3" priority="5" operator="lessThan">
      <formula>$F$16</formula>
    </cfRule>
    <cfRule type="cellIs" dxfId="2" priority="6" operator="greaterThanOrEqual">
      <formula>$F$16</formula>
    </cfRule>
  </conditionalFormatting>
  <conditionalFormatting sqref="H17">
    <cfRule type="cellIs" dxfId="1" priority="3" operator="lessThan">
      <formula>$F$17</formula>
    </cfRule>
    <cfRule type="cellIs" dxfId="0" priority="4" operator="greaterThanOrEqual">
      <formula>$F$17</formula>
    </cfRule>
  </conditionalFormatting>
  <dataValidations count="3">
    <dataValidation allowBlank="1" showInputMessage="1" sqref="G23:H82 G88:G147" xr:uid="{00000000-0002-0000-0300-000000000000}"/>
    <dataValidation type="list" allowBlank="1" showInputMessage="1" showErrorMessage="1" sqref="J23:J82 J88:J147" xr:uid="{00000000-0002-0000-0300-000001000000}">
      <formula1>"festangestellt,Honorarkraft/sonstiges"</formula1>
    </dataValidation>
    <dataValidation type="list" allowBlank="1" showInputMessage="1" sqref="F23:F82 F88:F147" xr:uid="{00000000-0002-0000-0300-000002000000}">
      <formula1>$N$23:$N$25</formula1>
    </dataValidation>
  </dataValidations>
  <pageMargins left="0.35433070866141736" right="0.23622047244094491" top="0.23622047244094491" bottom="0.23622047244094491" header="0.23622047244094491" footer="0.23622047244094491"/>
  <pageSetup paperSize="9" scale="53" fitToHeight="0" orientation="landscape" r:id="rId1"/>
  <headerFooter scaleWithDoc="0" alignWithMargins="0">
    <oddHeader xml:space="preserve">&amp;C                                                                                                                              </oddHead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sheetPr>
  <dimension ref="A1:E20"/>
  <sheetViews>
    <sheetView workbookViewId="0">
      <selection activeCell="D14" sqref="D14"/>
    </sheetView>
  </sheetViews>
  <sheetFormatPr baseColWidth="10" defaultRowHeight="13.2" x14ac:dyDescent="0.25"/>
  <cols>
    <col min="1" max="1" width="38.6640625" bestFit="1" customWidth="1"/>
    <col min="2" max="2" width="20.6640625" customWidth="1"/>
    <col min="3" max="3" width="17.44140625" customWidth="1"/>
    <col min="4" max="4" width="17" customWidth="1"/>
    <col min="5" max="5" width="20.6640625" customWidth="1"/>
  </cols>
  <sheetData>
    <row r="1" spans="1:5" ht="39.6" x14ac:dyDescent="0.25">
      <c r="A1" t="s">
        <v>29</v>
      </c>
      <c r="B1" s="1" t="s">
        <v>46</v>
      </c>
      <c r="C1" s="1" t="s">
        <v>47</v>
      </c>
      <c r="D1" s="61" t="s">
        <v>78</v>
      </c>
      <c r="E1" s="61" t="s">
        <v>30</v>
      </c>
    </row>
    <row r="2" spans="1:5" x14ac:dyDescent="0.25">
      <c r="A2" s="7" t="s">
        <v>76</v>
      </c>
      <c r="B2" s="58">
        <v>0.05</v>
      </c>
      <c r="C2" s="58">
        <v>2.7027027027027029E-2</v>
      </c>
      <c r="D2" s="58">
        <v>2.0833333333333332E-2</v>
      </c>
      <c r="E2" s="60">
        <v>0.7</v>
      </c>
    </row>
    <row r="3" spans="1:5" x14ac:dyDescent="0.25">
      <c r="A3" s="7" t="s">
        <v>15</v>
      </c>
      <c r="B3" s="58">
        <v>4.7619047619047616E-2</v>
      </c>
      <c r="C3" s="58">
        <v>2.6315789473684209E-2</v>
      </c>
      <c r="D3" s="58">
        <v>1.9230769230769232E-2</v>
      </c>
      <c r="E3" s="60">
        <v>0.8</v>
      </c>
    </row>
    <row r="4" spans="1:5" x14ac:dyDescent="0.25">
      <c r="B4" s="58">
        <v>4.5454545454545456E-2</v>
      </c>
      <c r="C4" s="58">
        <v>2.564102564102564E-2</v>
      </c>
      <c r="D4" s="58">
        <v>1.7857142857142856E-2</v>
      </c>
      <c r="E4" s="60">
        <v>0.9</v>
      </c>
    </row>
    <row r="5" spans="1:5" x14ac:dyDescent="0.25">
      <c r="B5" s="58"/>
      <c r="D5" s="58">
        <v>1.6666666666666666E-2</v>
      </c>
      <c r="E5" s="60">
        <v>1</v>
      </c>
    </row>
    <row r="6" spans="1:5" x14ac:dyDescent="0.25">
      <c r="B6" s="58"/>
      <c r="E6" s="60">
        <v>1.1000000000000001</v>
      </c>
    </row>
    <row r="7" spans="1:5" x14ac:dyDescent="0.25">
      <c r="B7" s="58"/>
      <c r="E7" s="60">
        <v>1.2</v>
      </c>
    </row>
    <row r="8" spans="1:5" x14ac:dyDescent="0.25">
      <c r="B8" s="58"/>
      <c r="E8" s="60"/>
    </row>
    <row r="9" spans="1:5" x14ac:dyDescent="0.25">
      <c r="B9" s="58"/>
    </row>
    <row r="10" spans="1:5" x14ac:dyDescent="0.25">
      <c r="B10" s="58"/>
    </row>
    <row r="11" spans="1:5" x14ac:dyDescent="0.25">
      <c r="B11" s="58"/>
    </row>
    <row r="12" spans="1:5" x14ac:dyDescent="0.25">
      <c r="B12" s="58"/>
    </row>
    <row r="13" spans="1:5" x14ac:dyDescent="0.25">
      <c r="B13" s="58"/>
    </row>
    <row r="14" spans="1:5" x14ac:dyDescent="0.25">
      <c r="B14" s="58"/>
    </row>
    <row r="15" spans="1:5" x14ac:dyDescent="0.25">
      <c r="B15" s="58"/>
    </row>
    <row r="20" spans="1:2" x14ac:dyDescent="0.25">
      <c r="A20" s="59" t="s">
        <v>31</v>
      </c>
      <c r="B20" s="77">
        <v>45093</v>
      </c>
    </row>
  </sheetData>
  <sheetProtection algorithmName="SHA-512" hashValue="6KCMnamzbxL8jfv7C2SlK2J4Qh19Jjr9riERL1X7GIfTG6bvY1dN3P8a9w9qBSY4oVfWC97NphgUQgV0pfY/kg==" saltValue="R9Nd0Z6iAPGxi7DjV96vGQ==" spinCount="100000" sheet="1" objects="1" scenarios="1"/>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Anleitung Übersicht Vorphase</vt:lpstr>
      <vt:lpstr>Übersicht Vorphase</vt:lpstr>
      <vt:lpstr>Anleitung Übersicht Begl. Phase</vt:lpstr>
      <vt:lpstr>Übersicht Begleitende Phase</vt:lpstr>
      <vt:lpstr>strg</vt:lpstr>
      <vt:lpstr>_Anlass_Einreichung_P.1</vt:lpstr>
      <vt:lpstr>_Prozent</vt:lpstr>
      <vt:lpstr>'Übersicht Vorphase'!Druckbereich</vt:lpstr>
      <vt:lpstr>Personalschlüssel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dc:creator>
  <cp:lastPrinted>2024-06-04T11:23:39Z</cp:lastPrinted>
  <dcterms:created xsi:type="dcterms:W3CDTF">2005-08-14T15:22:24Z</dcterms:created>
  <dcterms:modified xsi:type="dcterms:W3CDTF">2024-06-04T11:23:47Z</dcterms:modified>
</cp:coreProperties>
</file>