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82"/>
  <workbookPr/>
  <mc:AlternateContent xmlns:mc="http://schemas.openxmlformats.org/markup-compatibility/2006">
    <mc:Choice Requires="x15">
      <x15ac:absPath xmlns:x15ac="http://schemas.microsoft.com/office/spreadsheetml/2010/11/ac" url="\\Dst.baintern.de\dfs\419\Ablagen\D41970-Org-840-F-1762\KOZ\AsA_flex\5_Vd\Vertrag\Vordrucke_zum_Hochladen\veröffentlichte_Vordrucke\Vordrucke_AMDL\SGB2\"/>
    </mc:Choice>
  </mc:AlternateContent>
  <xr:revisionPtr revIDLastSave="0" documentId="13_ncr:1_{E77239D5-1E55-4871-A482-BABCF4072D05}" xr6:coauthVersionLast="36" xr6:coauthVersionMax="36" xr10:uidLastSave="{00000000-0000-0000-0000-000000000000}"/>
  <bookViews>
    <workbookView xWindow="0" yWindow="0" windowWidth="23040" windowHeight="9075" xr2:uid="{00000000-000D-0000-FFFF-FFFF00000000}"/>
  </bookViews>
  <sheets>
    <sheet name="Anleitung Übersicht Vorphase" sheetId="2" r:id="rId1"/>
    <sheet name="Übersicht Vorphase" sheetId="1" r:id="rId2"/>
    <sheet name="Anleitung Übersicht Begl. Phase" sheetId="5" r:id="rId3"/>
    <sheet name="Übersicht Begleitende Phase" sheetId="4" r:id="rId4"/>
    <sheet name="strg" sheetId="3" state="hidden" r:id="rId5"/>
  </sheets>
  <definedNames>
    <definedName name="_Anlass_Einreichung_P.2">strg!$A$2:$A$10</definedName>
    <definedName name="_Prozent">'Übersicht Vorphase'!$S$20:$S$23</definedName>
    <definedName name="_xlnm.Print_Area" localSheetId="1">'Übersicht Vorphase'!$A$1:$N$63</definedName>
    <definedName name="Personalschlüssel">strg!$B$2:$B$4</definedName>
  </definedNames>
  <calcPr calcId="191029"/>
</workbook>
</file>

<file path=xl/calcChain.xml><?xml version="1.0" encoding="utf-8"?>
<calcChain xmlns="http://schemas.openxmlformats.org/spreadsheetml/2006/main">
  <c r="J13" i="1" l="1"/>
  <c r="Q51" i="4" l="1"/>
  <c r="P51" i="4"/>
  <c r="Q50" i="4"/>
  <c r="P50" i="4"/>
  <c r="Q49" i="4"/>
  <c r="P49" i="4"/>
  <c r="Q48" i="4"/>
  <c r="P48" i="4"/>
  <c r="Q47" i="4"/>
  <c r="P47" i="4"/>
  <c r="Q46" i="4"/>
  <c r="P46" i="4"/>
  <c r="Q45" i="4"/>
  <c r="P45" i="4"/>
  <c r="Q44" i="4"/>
  <c r="P44" i="4"/>
  <c r="Q43" i="4"/>
  <c r="P43" i="4"/>
  <c r="Q42" i="4"/>
  <c r="P42" i="4"/>
  <c r="Q30" i="1" l="1"/>
  <c r="Q31" i="1"/>
  <c r="Q32" i="1"/>
  <c r="Q33" i="1"/>
  <c r="Q34" i="1"/>
  <c r="Q35" i="1"/>
  <c r="Q36" i="1"/>
  <c r="Q37" i="1"/>
  <c r="Q38" i="1"/>
  <c r="Q39" i="1"/>
  <c r="Q40" i="1"/>
  <c r="Q41" i="1"/>
  <c r="Q42" i="1"/>
  <c r="Q43" i="1"/>
  <c r="Q29" i="1"/>
  <c r="P30" i="1"/>
  <c r="P31" i="1"/>
  <c r="P32" i="1"/>
  <c r="P33" i="1"/>
  <c r="P34" i="1"/>
  <c r="P35" i="1"/>
  <c r="P36" i="1"/>
  <c r="P37" i="1"/>
  <c r="P38" i="1"/>
  <c r="P39" i="1"/>
  <c r="P40" i="1"/>
  <c r="P41" i="1"/>
  <c r="P42" i="1"/>
  <c r="P43" i="1"/>
  <c r="P29" i="1"/>
  <c r="P23" i="4" l="1"/>
  <c r="P24" i="4"/>
  <c r="P25" i="4"/>
  <c r="P26" i="4"/>
  <c r="P27" i="4"/>
  <c r="P28" i="4"/>
  <c r="P29" i="4"/>
  <c r="P30" i="4"/>
  <c r="P31" i="4"/>
  <c r="P32" i="4"/>
  <c r="P33" i="4"/>
  <c r="P34" i="4"/>
  <c r="P35" i="4"/>
  <c r="P36" i="4"/>
  <c r="P37" i="4"/>
  <c r="P38" i="4"/>
  <c r="P39" i="4"/>
  <c r="P40" i="4"/>
  <c r="P41" i="4"/>
  <c r="P22" i="4"/>
  <c r="F17" i="4" s="1"/>
  <c r="Q23" i="4" l="1"/>
  <c r="Q24" i="4"/>
  <c r="Q25" i="4"/>
  <c r="Q26" i="4"/>
  <c r="Q27" i="4"/>
  <c r="Q28" i="4"/>
  <c r="Q29" i="4"/>
  <c r="Q30" i="4"/>
  <c r="Q31" i="4"/>
  <c r="Q32" i="4"/>
  <c r="Q33" i="4"/>
  <c r="Q34" i="4"/>
  <c r="Q35" i="4"/>
  <c r="Q36" i="4"/>
  <c r="Q37" i="4"/>
  <c r="Q38" i="4"/>
  <c r="Q39" i="4"/>
  <c r="Q40" i="4"/>
  <c r="Q41" i="4"/>
  <c r="Q22" i="4"/>
  <c r="G22" i="1"/>
  <c r="G21" i="1"/>
  <c r="F16" i="4" l="1"/>
  <c r="E22" i="1"/>
  <c r="E21" i="1"/>
  <c r="E23" i="1" l="1"/>
  <c r="E16" i="4" l="1"/>
  <c r="F18" i="4" l="1"/>
  <c r="C4" i="3" l="1"/>
  <c r="C3" i="3"/>
  <c r="B4" i="3"/>
  <c r="B3" i="3"/>
  <c r="H21" i="1" l="1"/>
  <c r="F21" i="1" l="1"/>
  <c r="F22" i="1"/>
  <c r="H22" i="1" l="1"/>
  <c r="F23" i="1"/>
  <c r="G23" i="1"/>
  <c r="H23"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NeurothJ001</author>
    <author>AB</author>
  </authors>
  <commentList>
    <comment ref="I27" authorId="0" shapeId="0" xr:uid="{00000000-0006-0000-0100-000001000000}">
      <text>
        <r>
          <rPr>
            <sz val="10"/>
            <color indexed="81"/>
            <rFont val="Arial"/>
            <family val="2"/>
          </rPr>
          <t>Geben Sie bitte die für den Einsatz in der Maßnahme erforderliche IST-Qualifikation des jeweiligen Mitarbeiters an: Abschluss (z.B. Bachelor Sozialpädagogin/Sozialpädagoge), Berufs- und/oder pädagogische Erfahrung, pädagogische Grundqualifizierung, Zusatzqualifikation etc.</t>
        </r>
      </text>
    </comment>
    <comment ref="J27" authorId="1" shapeId="0" xr:uid="{00000000-0006-0000-0100-000002000000}">
      <text>
        <r>
          <rPr>
            <sz val="10"/>
            <color indexed="81"/>
            <rFont val="Arial"/>
            <family val="2"/>
          </rPr>
          <t xml:space="preserve">Bitte tragen Sie die Anzahl der </t>
        </r>
        <r>
          <rPr>
            <b/>
            <u/>
            <sz val="10"/>
            <color indexed="81"/>
            <rFont val="Arial"/>
            <family val="2"/>
          </rPr>
          <t>Zeit</t>
        </r>
        <r>
          <rPr>
            <b/>
            <sz val="10"/>
            <color indexed="81"/>
            <rFont val="Arial"/>
            <family val="2"/>
          </rPr>
          <t>stunden</t>
        </r>
        <r>
          <rPr>
            <sz val="10"/>
            <color indexed="81"/>
            <rFont val="Arial"/>
            <family val="2"/>
          </rPr>
          <t xml:space="preserve"> als Dezimalwert ein (bei Honorarkräften einschließlich 25% Vor- und Nacharbeitungszeit)</t>
        </r>
      </text>
    </comment>
    <comment ref="I48" authorId="0" shapeId="0" xr:uid="{00000000-0006-0000-0100-000003000000}">
      <text>
        <r>
          <rPr>
            <sz val="10"/>
            <color indexed="81"/>
            <rFont val="Arial"/>
            <family val="2"/>
          </rPr>
          <t>Geben Sie bitte die für den Einsatz
in der Maßnahme erforderliche</t>
        </r>
        <r>
          <rPr>
            <b/>
            <sz val="10"/>
            <color indexed="81"/>
            <rFont val="Arial"/>
            <family val="2"/>
          </rPr>
          <t xml:space="preserve"> IST-Qualifikation</t>
        </r>
        <r>
          <rPr>
            <sz val="10"/>
            <color indexed="81"/>
            <rFont val="Arial"/>
            <family val="2"/>
          </rPr>
          <t xml:space="preserve"> des jeweiligen Mitarbeiters an (z.B. Bachelor Sozialpädagoge).</t>
        </r>
      </text>
    </comment>
    <comment ref="J48" authorId="1" shapeId="0" xr:uid="{00000000-0006-0000-0100-000004000000}">
      <text>
        <r>
          <rPr>
            <sz val="10"/>
            <color indexed="81"/>
            <rFont val="Arial"/>
            <family val="2"/>
          </rPr>
          <t xml:space="preserve">Bitte tragen Sie die Anzahl der </t>
        </r>
        <r>
          <rPr>
            <b/>
            <u/>
            <sz val="10"/>
            <color indexed="81"/>
            <rFont val="Arial"/>
            <family val="2"/>
          </rPr>
          <t>Zeit</t>
        </r>
        <r>
          <rPr>
            <b/>
            <sz val="10"/>
            <color indexed="81"/>
            <rFont val="Arial"/>
            <family val="2"/>
          </rPr>
          <t>stunden</t>
        </r>
        <r>
          <rPr>
            <sz val="10"/>
            <color indexed="81"/>
            <rFont val="Arial"/>
            <family val="2"/>
          </rPr>
          <t xml:space="preserve"> als Dezimalwert ein (bei Honorarkräften einschließlich 25% Vor- und Nacharbeitungszeit)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HewaldM</author>
    <author>AB</author>
  </authors>
  <commentList>
    <comment ref="H20" authorId="0" shapeId="0" xr:uid="{00000000-0006-0000-0300-000001000000}">
      <text>
        <r>
          <rPr>
            <sz val="10"/>
            <color indexed="81"/>
            <rFont val="Arial"/>
            <family val="2"/>
          </rPr>
          <t>Geben Sie bitte die für den Einsatz in der Maßnahme erforderliche IST-Qualifikation des jeweiligen Mitarbeiters an: Abschluss (z.B. Bachelor Sozialpädagoge), Berufs- und/oder pädagogische Erfahrung, pädagogische Grundqualifizierung, Zusatzqualifikation etc.</t>
        </r>
      </text>
    </comment>
    <comment ref="I20" authorId="1" shapeId="0" xr:uid="{00000000-0006-0000-0300-000002000000}">
      <text>
        <r>
          <rPr>
            <sz val="10"/>
            <color indexed="81"/>
            <rFont val="Arial"/>
            <family val="2"/>
          </rPr>
          <t xml:space="preserve">Bitte tragen Sie die Anzahl der </t>
        </r>
        <r>
          <rPr>
            <b/>
            <u/>
            <sz val="10"/>
            <color indexed="81"/>
            <rFont val="Arial"/>
            <family val="2"/>
          </rPr>
          <t>Zeit</t>
        </r>
        <r>
          <rPr>
            <b/>
            <sz val="10"/>
            <color indexed="81"/>
            <rFont val="Arial"/>
            <family val="2"/>
          </rPr>
          <t>stunden</t>
        </r>
        <r>
          <rPr>
            <sz val="10"/>
            <color indexed="81"/>
            <rFont val="Arial"/>
            <family val="2"/>
          </rPr>
          <t xml:space="preserve"> als Dezimalwert ein.</t>
        </r>
      </text>
    </comment>
    <comment ref="H55" authorId="0" shapeId="0" xr:uid="{00000000-0006-0000-0300-000003000000}">
      <text>
        <r>
          <rPr>
            <sz val="10"/>
            <color indexed="81"/>
            <rFont val="Arial"/>
            <family val="2"/>
          </rPr>
          <t>Geben Sie bitte die für den Einsatz in der Maßnahme erforderliche IST-Qualifikation des jeweiligen Mitarbeiters an (z.B. Bachelor, Sozialpädagogin/Sozialpädagoge).</t>
        </r>
      </text>
    </comment>
    <comment ref="I55" authorId="1" shapeId="0" xr:uid="{00000000-0006-0000-0300-000004000000}">
      <text>
        <r>
          <rPr>
            <sz val="10"/>
            <color indexed="81"/>
            <rFont val="Arial"/>
            <family val="2"/>
          </rPr>
          <t xml:space="preserve">Bitte tragen Sie die Anzahl der </t>
        </r>
        <r>
          <rPr>
            <b/>
            <u/>
            <sz val="10"/>
            <color indexed="81"/>
            <rFont val="Arial"/>
            <family val="2"/>
          </rPr>
          <t>Zeit</t>
        </r>
        <r>
          <rPr>
            <b/>
            <sz val="10"/>
            <color indexed="81"/>
            <rFont val="Arial"/>
            <family val="2"/>
          </rPr>
          <t>stunden</t>
        </r>
        <r>
          <rPr>
            <sz val="10"/>
            <color indexed="81"/>
            <rFont val="Arial"/>
            <family val="2"/>
          </rPr>
          <t xml:space="preserve"> als Dezimalwert ein.</t>
        </r>
      </text>
    </comment>
  </commentList>
</comments>
</file>

<file path=xl/sharedStrings.xml><?xml version="1.0" encoding="utf-8"?>
<sst xmlns="http://schemas.openxmlformats.org/spreadsheetml/2006/main" count="135" uniqueCount="80">
  <si>
    <t>Soll-/Ist-Vergleich</t>
  </si>
  <si>
    <t>Hier sind keine Eintragungen erforderlich. Die Berechnung erfolgt automatisch. Entspricht der Personaleinsatz den Vorgaben der Leistungsbeschreibung, werden die Zahlen in der Rubrik "Ist" grün, andernfalls rot dargestellt.
Bitte beachten Sie, dass in den Feldern immer nur eine auf 2 Nachkommastellen kaufmännisch gerundete Zahl ausgewiesen wird. Dadurch kann es sein, dass bei "Soll" und "Ist" eine gleich große Zahl steht und das "Ist" trotzdem rot dagestellt wird. Erst, wenn das "Ist" tatsächlich - auch unter Beachtung der weiteren (nicht ausgewiesenen) Nachkommastellen - mindestens genauso hoch ist wie das "Soll", wird die Zahl grün.</t>
  </si>
  <si>
    <t>lfd. Nr</t>
  </si>
  <si>
    <t>Name</t>
  </si>
  <si>
    <t>Vorname</t>
  </si>
  <si>
    <t>Einsatz als</t>
  </si>
  <si>
    <t>Soll</t>
  </si>
  <si>
    <t>Ist</t>
  </si>
  <si>
    <t>Gesamt</t>
  </si>
  <si>
    <t>Geburtsdatum</t>
  </si>
  <si>
    <t>Personal in der Maßnahme</t>
  </si>
  <si>
    <t>Personal für die Vertretung im Urlaubs- oder Krankheitsfall</t>
  </si>
  <si>
    <t>Angaben zum Vertrag:</t>
  </si>
  <si>
    <t>Personal für die Vertretung im Urlaubs- und Krankheitsfall</t>
  </si>
  <si>
    <t>lfd. Nr.</t>
  </si>
  <si>
    <t>4 Wochen vor Vertragsbeginn</t>
  </si>
  <si>
    <t>Aktualisierung wegen allg. Personaländerung</t>
  </si>
  <si>
    <t>Angaben zum Vertrag</t>
  </si>
  <si>
    <t>Qualifikation für vorgesehenen Einsatz</t>
  </si>
  <si>
    <t>Vergabenummer/Los</t>
  </si>
  <si>
    <t>Umfang (Std./Wo)</t>
  </si>
  <si>
    <t>Firmenstempel</t>
  </si>
  <si>
    <t>Datum, Unterschrift</t>
  </si>
  <si>
    <r>
      <rPr>
        <b/>
        <sz val="10"/>
        <rFont val="Arial"/>
        <family val="2"/>
      </rPr>
      <t>Einsatz in weiteren Maßnahmen</t>
    </r>
    <r>
      <rPr>
        <sz val="10"/>
        <rFont val="Arial"/>
        <family val="2"/>
      </rPr>
      <t xml:space="preserve">
(sofern Vergabemaßnahme - Angabe der Vergabe-/Losnummer erforderlich)</t>
    </r>
  </si>
  <si>
    <t>Anzahl 
Vollzeitkräfte</t>
  </si>
  <si>
    <t>festangestelltes Personal</t>
  </si>
  <si>
    <t>Mindestvorgabe an festangestelltem Personal</t>
  </si>
  <si>
    <t>Einsatz in der Maß-
nahme von … bis …</t>
  </si>
  <si>
    <t>Anmerkungen</t>
  </si>
  <si>
    <t>Anstellungs- 
verhältnis</t>
  </si>
  <si>
    <t>Anstellungs-
verhältnis</t>
  </si>
  <si>
    <t xml:space="preserve">Ich erkläre hiermit, dass alle in diesem Vordruck angegebenen Daten korrekt sind und der Personaleinsatz entsprechend den Vorgaben der Vergabeunterlagen (insbesondere Personalqualität und -quantität) erfolgt.
Eintragungen, die ich entgegen den Vorgaben der Vergabeunterlagen vorgenommen habe, werden seitens des Auftraggebers nicht anerkannt und stellen gemäß § 9 des Vertrages Pflichtverletzungen dar. </t>
  </si>
  <si>
    <t>Bitte tragen Sie hier das Personal ein, das bei einer Vertretung im Urlaubs- oder Krankheitsfall zum Einsatz kommen soll. Sofern im Vertretungsfall anderes als hier genanntes Personal zum Einsatz kommen soll, ist die Übersicht zu aktualisieren und erneut dem REZ zuzusenden.</t>
  </si>
  <si>
    <t>Auswahl</t>
  </si>
  <si>
    <t>Staffelung Personalanpassung B.2.4</t>
  </si>
  <si>
    <t>letzte Änderung</t>
  </si>
  <si>
    <t>Stundenumfang
Stunden/Woche</t>
  </si>
  <si>
    <t>Anstellungsverhältnis</t>
  </si>
  <si>
    <r>
      <t xml:space="preserve">Einsatz in weiteren Maßnahmen 
</t>
    </r>
    <r>
      <rPr>
        <sz val="10"/>
        <rFont val="Arial"/>
        <family val="2"/>
      </rPr>
      <t>(sofern Vergabemaßnahme - Angabe der Vergabe-/Losnummer erforderlich)</t>
    </r>
  </si>
  <si>
    <t>Bemerkung</t>
  </si>
  <si>
    <t>Vergabenummer / Los</t>
  </si>
  <si>
    <t>Umfang 
(Stunden/Woche)</t>
  </si>
  <si>
    <t>Lehrkraft</t>
  </si>
  <si>
    <t xml:space="preserve">Einsatz in weiteren Maßnahmen </t>
  </si>
  <si>
    <r>
      <t xml:space="preserve">Vergabe-Nr. </t>
    </r>
    <r>
      <rPr>
        <sz val="10"/>
        <color theme="1"/>
        <rFont val="Arial"/>
        <family val="2"/>
      </rPr>
      <t>(bitte eintragen):</t>
    </r>
  </si>
  <si>
    <r>
      <t xml:space="preserve">Los-Nr. </t>
    </r>
    <r>
      <rPr>
        <sz val="10"/>
        <color theme="1"/>
        <rFont val="Arial"/>
        <family val="2"/>
      </rPr>
      <t>(bitte eintragen):</t>
    </r>
  </si>
  <si>
    <r>
      <t xml:space="preserve">Lfd. Nr. </t>
    </r>
    <r>
      <rPr>
        <sz val="10"/>
        <color theme="1"/>
        <rFont val="Arial"/>
        <family val="2"/>
      </rPr>
      <t>(bitte eintragen):</t>
    </r>
  </si>
  <si>
    <r>
      <t xml:space="preserve">koordinierende Dienststelle </t>
    </r>
    <r>
      <rPr>
        <sz val="10"/>
        <color theme="1"/>
        <rFont val="Arial"/>
        <family val="2"/>
      </rPr>
      <t>(bitte eintragen):</t>
    </r>
  </si>
  <si>
    <r>
      <t xml:space="preserve">Auftragnehmer </t>
    </r>
    <r>
      <rPr>
        <sz val="10"/>
        <color theme="1"/>
        <rFont val="Arial"/>
        <family val="2"/>
      </rPr>
      <t>(bitte eintragen):</t>
    </r>
  </si>
  <si>
    <r>
      <t>Anlass der Personalmeldung</t>
    </r>
    <r>
      <rPr>
        <sz val="10"/>
        <color theme="1"/>
        <rFont val="Arial"/>
        <family val="2"/>
      </rPr>
      <t xml:space="preserve"> (bitte auswählen)</t>
    </r>
    <r>
      <rPr>
        <b/>
        <sz val="10"/>
        <color theme="1"/>
        <rFont val="Arial"/>
        <family val="2"/>
      </rPr>
      <t>:</t>
    </r>
  </si>
  <si>
    <r>
      <t xml:space="preserve">Personaländerung tritt ein zum </t>
    </r>
    <r>
      <rPr>
        <sz val="10"/>
        <color theme="1"/>
        <rFont val="Arial"/>
        <family val="2"/>
      </rPr>
      <t xml:space="preserve">(bitte Datum eintragen): </t>
    </r>
  </si>
  <si>
    <t>mögliche Personalschlüssel Ausbildungsbegleiter</t>
  </si>
  <si>
    <t>mögliche Personalschlüssel SozPäd</t>
  </si>
  <si>
    <r>
      <t>Gesamtplatzzahl (100 %)</t>
    </r>
    <r>
      <rPr>
        <sz val="10"/>
        <color theme="1"/>
        <rFont val="Arial"/>
        <family val="2"/>
      </rPr>
      <t xml:space="preserve"> (bitte Anzahl aus dem Leistungsverzeichnis/Losblatt eintragen)</t>
    </r>
    <r>
      <rPr>
        <b/>
        <sz val="10"/>
        <color theme="1"/>
        <rFont val="Arial"/>
        <family val="2"/>
      </rPr>
      <t>:</t>
    </r>
  </si>
  <si>
    <r>
      <t>Mindestplatzzahl (70 %)</t>
    </r>
    <r>
      <rPr>
        <sz val="10"/>
        <color theme="1"/>
        <rFont val="Arial"/>
        <family val="2"/>
      </rPr>
      <t xml:space="preserve"> (wird automatisch nach Eintragung der Gesamtteilnehmerplatzzahl errechnet)</t>
    </r>
    <r>
      <rPr>
        <b/>
        <sz val="10"/>
        <color theme="1"/>
        <rFont val="Arial"/>
        <family val="2"/>
      </rPr>
      <t>:</t>
    </r>
  </si>
  <si>
    <r>
      <t xml:space="preserve">Personaländerung tritt ein zum </t>
    </r>
    <r>
      <rPr>
        <sz val="10"/>
        <rFont val="Arial"/>
        <family val="2"/>
      </rPr>
      <t xml:space="preserve">(bitte Datum eintragen): </t>
    </r>
  </si>
  <si>
    <r>
      <t>Platzzahl verpleibende Plätze in Vorphase</t>
    </r>
    <r>
      <rPr>
        <b/>
        <u/>
        <sz val="10"/>
        <color theme="1"/>
        <rFont val="Arial"/>
        <family val="2"/>
      </rPr>
      <t xml:space="preserve"> nach </t>
    </r>
    <r>
      <rPr>
        <b/>
        <sz val="10"/>
        <color theme="1"/>
        <rFont val="Arial"/>
        <family val="2"/>
      </rPr>
      <t>Beginn der begleitenden Phase</t>
    </r>
    <r>
      <rPr>
        <sz val="10"/>
        <color theme="1"/>
        <rFont val="Arial"/>
        <family val="2"/>
      </rPr>
      <t xml:space="preserve"> (Meldung nach Beginn der begleitenden Phase):</t>
    </r>
  </si>
  <si>
    <t>Hinweis:
Sofern sich aus einer geringen Mindest-/ bzw. Gesamtplatzzahl nach dem Leistungsverzeichnis/Losblatt ein Zeitstundenumfang von weniger als 39 Zeitstunden (1,0 Vollzeitäquivalent) wöchentlich aller Professionen in Summe errechnet, darf ein wöchentlicher Zeitstundenumfang von mindestens 27 Zeitstunden (0,7 Vollzeitäquivalent) nicht unterschritten werden.</t>
  </si>
  <si>
    <t>Anleitung zum Ausfüllen der Übersicht Begleitende Phase</t>
  </si>
  <si>
    <r>
      <t xml:space="preserve">Bitte tragen Sie die Angaben zum Vertrag in die dafür vorgesehenen grau unterlegten Felder ein. Die Übersicht ist für jede Maßnahme (je 4 lfd. Nrn. laut Leistungsverzeichnis/Losblatt) gesondert auszufüllen.
Gemäß B.1.1 der Leistungsbeschreibung ist die Gesamtübersicht „Personaleinsatz“ (P.1) nach Zuschlagserteilung spätestens 4 Wochen vor Vertragsbeginn bzw. unmittelbar nach Zuschlagserteilung, wenn der Vertrag früher als in 4 Wochen beginnt, dem REZ zuzusenden. Bei Personaländerungen während der Vertragslaufzeit hat der Nachweis des Personals unverzüglich und vor Einsatz des Personals in der Maßnahme ebenfalls mit dieser Gesamtübersicht zu erfolgen. </t>
    </r>
    <r>
      <rPr>
        <strike/>
        <sz val="10"/>
        <rFont val="Arial"/>
        <family val="2"/>
      </rPr>
      <t/>
    </r>
  </si>
  <si>
    <r>
      <t>Stundenkontingent</t>
    </r>
    <r>
      <rPr>
        <sz val="10"/>
        <rFont val="Arial"/>
        <family val="2"/>
      </rPr>
      <t xml:space="preserve"> "Stabilisierung der betrieblichen Berufsausbildung" (bitte aus Leistungsverzeichnis/Losblatt übertragen): </t>
    </r>
  </si>
  <si>
    <r>
      <t>Stundenkontingent</t>
    </r>
    <r>
      <rPr>
        <sz val="10"/>
        <rFont val="Arial"/>
        <family val="2"/>
      </rPr>
      <t xml:space="preserve"> "Stütz- und Förderunterricht" (bitte aus Leistungsverzeich-
nis/Losblatt übertragen): </t>
    </r>
  </si>
  <si>
    <t>Ausbildungsbegleiterin/Ausbildungsbegleiter</t>
  </si>
  <si>
    <t>Sozialpädagogin/Sozialpädagoge</t>
  </si>
  <si>
    <t>Bitte tragen Sie hier das Personal (Ausbildungsbegleiterin/Ausbildungsbegleiter und Sozialpädagogin/Sozialpädagoge) ein, dass in der Maßnahme während der Vorphase zum Einsatz kommt (Lehrkräfte kommen in der Vorphase nicht zum Einsatz).</t>
  </si>
  <si>
    <t>Personalschlüssel Ausbildungsbegleiterin/Ausbildungsbegleiter:</t>
  </si>
  <si>
    <t>Personalschlüssel Sozialpädagogin/Sozialpädagoge:</t>
  </si>
  <si>
    <r>
      <t xml:space="preserve">Einsatz in weiteren Maßnahmen
</t>
    </r>
    <r>
      <rPr>
        <sz val="10"/>
        <rFont val="Arial"/>
        <family val="2"/>
      </rPr>
      <t>(sofern Vergabemaßnahme - Angabe der Vergabe-/Losnummer erforderlich)</t>
    </r>
  </si>
  <si>
    <t>Einsatz in der Maßnahme
Std./Wo.</t>
  </si>
  <si>
    <t>Einsatz in der Maßnahme
Std./Wo.</t>
  </si>
  <si>
    <t>Einsatz in der Maßnahme
von … bis …</t>
  </si>
  <si>
    <r>
      <t xml:space="preserve">Kd. - Nr. Auftragnehmer </t>
    </r>
    <r>
      <rPr>
        <sz val="10"/>
        <color theme="1"/>
        <rFont val="Arial"/>
        <family val="2"/>
      </rPr>
      <t>(bitte eintragen):</t>
    </r>
  </si>
  <si>
    <r>
      <t xml:space="preserve">Mindestplatzzahl + ggf. darüber hinausgehende Anzahl an teilnehmendenbezogenen Teilnehmenden </t>
    </r>
    <r>
      <rPr>
        <sz val="10"/>
        <color theme="1"/>
        <rFont val="Arial"/>
        <family val="2"/>
      </rPr>
      <t>(Meldung</t>
    </r>
    <r>
      <rPr>
        <u/>
        <sz val="10"/>
        <color theme="1"/>
        <rFont val="Arial"/>
        <family val="2"/>
      </rPr>
      <t xml:space="preserve"> vor </t>
    </r>
    <r>
      <rPr>
        <sz val="10"/>
        <color theme="1"/>
        <rFont val="Arial"/>
        <family val="2"/>
      </rPr>
      <t>Beginn der begleitenden Phase)</t>
    </r>
    <r>
      <rPr>
        <b/>
        <sz val="10"/>
        <color theme="1"/>
        <rFont val="Arial"/>
        <family val="2"/>
      </rPr>
      <t>:</t>
    </r>
  </si>
  <si>
    <r>
      <t xml:space="preserve">Bitte tragen Sie die Angaben zum Vertrag in die dafür vorgesehenen grau unterlegten Felder ein. Die Übersicht ist für jede Maßnahme (je 4 lfd. Nrn. laut Leistungsverzeichnis/Losblatt) gesondert auszufüllen, wenn diese Vorphasen enthält.
Zeile 14 </t>
    </r>
    <r>
      <rPr>
        <i/>
        <sz val="10"/>
        <rFont val="Arial"/>
        <family val="2"/>
      </rPr>
      <t xml:space="preserve">"Mindestplatzzahl + ggf. darüber hinausgehende Anzahl an teilnehmendenbezogenen Teilnehmenden (Meldung vor Beginn der begleitenden Phase):" </t>
    </r>
    <r>
      <rPr>
        <sz val="10"/>
        <rFont val="Arial"/>
        <family val="2"/>
      </rPr>
      <t>ist immer mitauszufüllen. Für die erste Meldung des Personals nach Zuschlag bzw. so lange die Mindestplatzzahl nicht überschritten wird ist hier stets die Mindestplatzzahl einzutragen.</t>
    </r>
    <r>
      <rPr>
        <i/>
        <sz val="10"/>
        <rFont val="Arial"/>
        <family val="2"/>
      </rPr>
      <t xml:space="preserve">
</t>
    </r>
    <r>
      <rPr>
        <sz val="10"/>
        <rFont val="Arial"/>
        <family val="2"/>
      </rPr>
      <t xml:space="preserve">
Gemäß B.1.1 der Leistungsbeschreibung ist die Gesamtübersicht „Personaleinsatz“ (P.1) nach Zuschlagserteilung spätestens 4 Wochen vor Vertragsbeginn bzw. unmittelbar nach Zuschlagserteilung, wenn der Vertrag früher als in 4 Wochen beginnt, dem REZ zuzusenden. Bei Personaländerungen während der Vertragslaufzeit hat der Nachweis des Personals unverzüglich und vor Einsatz des Personals in der Maßnahme ebenfalls mit dieser Gesamtübersicht zu erfolgen.
Sobald sich durch die Unterbreitung eines Angebotes an einen Teilnehmenden oberhalb bzw. unterhalb der Gesamtteilnehmerplatzzahl gem. Leistungsverzeichnis/Losblatt der Umfang (Stundenzahl) des einzusetzenden Personals verändert, ist die Gesamtübersicht „Personaleinsatz“ (P.1)  ebenfalls vom Auftragnehmer zu übersenden.</t>
    </r>
    <r>
      <rPr>
        <strike/>
        <sz val="10"/>
        <rFont val="Arial"/>
        <family val="2"/>
      </rPr>
      <t/>
    </r>
  </si>
  <si>
    <r>
      <t xml:space="preserve">Anleitung zum Ausfüllen der Übersicht Vorphase </t>
    </r>
    <r>
      <rPr>
        <sz val="10"/>
        <rFont val="Arial"/>
        <family val="2"/>
      </rPr>
      <t>(wenn diese Bestandteil der Maßnahme ist, ansonsten nur Übersicht Begleitende Phase ausfüllen).</t>
    </r>
  </si>
  <si>
    <t>Dem Grundsatz der Kontinuität des Personals ist zumindest beim ausbildungsbegleitenden Personal und der Sozialpädagogin/dem Sozialpädagogen durch fest angestellte Mitarbeiterinnen/Mitarbeiter zusammen mindestens im Umfang von 70 % des durchschnittlichen monatlichen Stundenkontingentes für das Unterstützungselement der Stabilisierung Rechnung zu tragen.
Hier sind keine Eintragungen erforderlich. Die Berechnung erfolgt automatisch. Entspricht der Personaleinsatz an festangestelltem Personal für das ausbildungsbegleitende Personal und der Sozialpädagogin/dem Sozialpädagogen zusammen den Vorgaben der Leistungsbeschreibung, wird die Summe der Zahlen in der Rubrik "Ist" grün, andernfalls rot dargestellt.
Bitte beachten Sie, dass in den Feldern immer nur eine auf 2 Nachkommastellen kaufmännisch gerundete Zahl ausgewiesen wird. Dadurch kann es sein, dass bei "Soll" und "Ist" eine gleich große Zahl steht und das "Ist" trotzdem rot dagestellt wird. Erst, wenn das "Ist" tatsächlich - auch unter Beachtung der weiteren (nicht ausgewiesenen) Nachkommastellen - mindestens genauso hoch ist wie das "Soll", wird die Zahl grün.</t>
  </si>
  <si>
    <r>
      <t xml:space="preserve">Bitte tragen Sie hier das Personal an Ausbildungsbegleiterinnen/Ausbildungsbegleitern, Sozialpädagoginnen/Sozialpädagogen </t>
    </r>
    <r>
      <rPr>
        <u/>
        <sz val="10"/>
        <rFont val="Arial"/>
        <family val="2"/>
      </rPr>
      <t>und Lehrkräften</t>
    </r>
    <r>
      <rPr>
        <sz val="10"/>
        <rFont val="Arial"/>
        <family val="2"/>
      </rPr>
      <t xml:space="preserve"> ein, das in der Maßnahme während der begleitenden Phase zum Einsatz kommt.</t>
    </r>
  </si>
  <si>
    <t>Vordruck AsA flex P.1 Gesamtübersicht Personaleinsatz - Vorphase</t>
  </si>
  <si>
    <t>Vordruck AsA flex P.1 Gesamtübersicht Personaleinsatz - Begleitende Phase</t>
  </si>
  <si>
    <t>Stand: 16.06.2021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</si>
</sst>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0"/>
      <name val="Arial"/>
    </font>
    <font>
      <b/>
      <sz val="10"/>
      <color indexed="81"/>
      <name val="Arial"/>
      <family val="2"/>
    </font>
    <font>
      <sz val="10"/>
      <color indexed="81"/>
      <name val="Arial"/>
      <family val="2"/>
    </font>
    <font>
      <b/>
      <u/>
      <sz val="10"/>
      <color indexed="81"/>
      <name val="Arial"/>
      <family val="2"/>
    </font>
    <font>
      <b/>
      <sz val="10"/>
      <name val="Arial"/>
      <family val="2"/>
    </font>
    <font>
      <sz val="10"/>
      <name val="Arial"/>
      <family val="2"/>
    </font>
    <font>
      <b/>
      <u/>
      <sz val="10"/>
      <name val="Arial"/>
      <family val="2"/>
    </font>
    <font>
      <b/>
      <sz val="14"/>
      <name val="Arial"/>
      <family val="2"/>
    </font>
    <font>
      <u/>
      <sz val="10"/>
      <name val="Arial"/>
      <family val="2"/>
    </font>
    <font>
      <b/>
      <sz val="11"/>
      <name val="Arial"/>
      <family val="2"/>
    </font>
    <font>
      <b/>
      <sz val="10"/>
      <color rgb="FFFF0000"/>
      <name val="Arial"/>
      <family val="2"/>
    </font>
    <font>
      <b/>
      <sz val="10"/>
      <color theme="1"/>
      <name val="Arial"/>
      <family val="2"/>
    </font>
    <font>
      <sz val="14"/>
      <name val="Arial"/>
      <family val="2"/>
    </font>
    <font>
      <sz val="10"/>
      <color theme="1"/>
      <name val="Arial"/>
      <family val="2"/>
    </font>
    <font>
      <strike/>
      <sz val="10"/>
      <name val="Arial"/>
      <family val="2"/>
    </font>
    <font>
      <b/>
      <u/>
      <sz val="10"/>
      <color theme="1"/>
      <name val="Arial"/>
      <family val="2"/>
    </font>
    <font>
      <u/>
      <sz val="10"/>
      <color theme="1"/>
      <name val="Arial"/>
      <family val="2"/>
    </font>
    <font>
      <i/>
      <sz val="10"/>
      <name val="Arial"/>
      <family val="2"/>
    </font>
  </fonts>
  <fills count="7">
    <fill>
      <patternFill patternType="none"/>
    </fill>
    <fill>
      <patternFill patternType="gray125"/>
    </fill>
    <fill>
      <patternFill patternType="solid">
        <fgColor theme="0" tint="-0.14999847407452621"/>
        <bgColor indexed="64"/>
      </patternFill>
    </fill>
    <fill>
      <patternFill patternType="solid">
        <fgColor theme="0" tint="-0.34998626667073579"/>
        <bgColor indexed="64"/>
      </patternFill>
    </fill>
    <fill>
      <patternFill patternType="solid">
        <fgColor theme="0"/>
        <bgColor indexed="64"/>
      </patternFill>
    </fill>
    <fill>
      <patternFill patternType="solid">
        <fgColor rgb="FFFF33CC"/>
        <bgColor indexed="64"/>
      </patternFill>
    </fill>
    <fill>
      <patternFill patternType="solid">
        <fgColor rgb="FFFFFF00"/>
        <bgColor indexed="64"/>
      </patternFill>
    </fill>
  </fills>
  <borders count="28">
    <border>
      <left/>
      <right/>
      <top/>
      <bottom/>
      <diagonal/>
    </border>
    <border>
      <left style="thick">
        <color theme="0"/>
      </left>
      <right style="thick">
        <color theme="0"/>
      </right>
      <top/>
      <bottom style="thin">
        <color theme="0" tint="-0.34998626667073579"/>
      </bottom>
      <diagonal/>
    </border>
    <border>
      <left style="thick">
        <color theme="0"/>
      </left>
      <right style="thick">
        <color theme="0"/>
      </right>
      <top style="thin">
        <color theme="0" tint="-0.34998626667073579"/>
      </top>
      <bottom style="thin">
        <color theme="0" tint="-0.34998626667073579"/>
      </bottom>
      <diagonal/>
    </border>
    <border>
      <left style="thick">
        <color theme="0"/>
      </left>
      <right style="thick">
        <color theme="0"/>
      </right>
      <top/>
      <bottom style="thick">
        <color theme="0" tint="-0.34998626667073579"/>
      </bottom>
      <diagonal/>
    </border>
    <border>
      <left style="thick">
        <color theme="0"/>
      </left>
      <right/>
      <top/>
      <bottom style="thick">
        <color theme="0" tint="-0.34998626667073579"/>
      </bottom>
      <diagonal/>
    </border>
    <border>
      <left style="thick">
        <color theme="0"/>
      </left>
      <right/>
      <top/>
      <bottom style="thin">
        <color theme="0" tint="-0.34998626667073579"/>
      </bottom>
      <diagonal/>
    </border>
    <border>
      <left style="thick">
        <color theme="0"/>
      </left>
      <right style="thick">
        <color theme="0"/>
      </right>
      <top/>
      <bottom/>
      <diagonal/>
    </border>
    <border>
      <left style="thick">
        <color theme="0"/>
      </left>
      <right/>
      <top/>
      <bottom/>
      <diagonal/>
    </border>
    <border>
      <left/>
      <right style="thick">
        <color theme="0"/>
      </right>
      <top/>
      <bottom/>
      <diagonal/>
    </border>
    <border>
      <left/>
      <right/>
      <top/>
      <bottom style="thin">
        <color theme="0" tint="-0.34998626667073579"/>
      </bottom>
      <diagonal/>
    </border>
    <border>
      <left/>
      <right/>
      <top style="thin">
        <color theme="0" tint="-0.34998626667073579"/>
      </top>
      <bottom style="thin">
        <color theme="0" tint="-0.34998626667073579"/>
      </bottom>
      <diagonal/>
    </border>
    <border>
      <left style="thick">
        <color theme="0"/>
      </left>
      <right style="thin">
        <color theme="0"/>
      </right>
      <top style="thin">
        <color theme="0" tint="-0.34998626667073579"/>
      </top>
      <bottom/>
      <diagonal/>
    </border>
    <border>
      <left/>
      <right/>
      <top/>
      <bottom style="medium">
        <color theme="0" tint="-0.34998626667073579"/>
      </bottom>
      <diagonal/>
    </border>
    <border>
      <left style="thick">
        <color theme="0"/>
      </left>
      <right/>
      <top style="thin">
        <color theme="0" tint="-0.34998626667073579"/>
      </top>
      <bottom style="thin">
        <color theme="0" tint="-0.34998626667073579"/>
      </bottom>
      <diagonal/>
    </border>
    <border>
      <left/>
      <right/>
      <top/>
      <bottom style="thick">
        <color theme="0" tint="-0.34998626667073579"/>
      </bottom>
      <diagonal/>
    </border>
    <border>
      <left style="thick">
        <color theme="0"/>
      </left>
      <right/>
      <top style="thick">
        <color theme="0" tint="-0.34998626667073579"/>
      </top>
      <bottom style="thin">
        <color theme="0" tint="-0.34998626667073579"/>
      </bottom>
      <diagonal/>
    </border>
    <border>
      <left/>
      <right/>
      <top style="medium">
        <color theme="0" tint="-0.34998626667073579"/>
      </top>
      <bottom/>
      <diagonal/>
    </border>
    <border>
      <left/>
      <right style="thick">
        <color theme="0"/>
      </right>
      <top style="thin">
        <color theme="0" tint="-0.34998626667073579"/>
      </top>
      <bottom style="thin">
        <color theme="0" tint="-0.34998626667073579"/>
      </bottom>
      <diagonal/>
    </border>
    <border>
      <left style="thick">
        <color theme="0"/>
      </left>
      <right style="thick">
        <color theme="0"/>
      </right>
      <top/>
      <bottom style="thin">
        <color theme="0" tint="-0.499984740745262"/>
      </bottom>
      <diagonal/>
    </border>
    <border>
      <left style="thick">
        <color theme="0"/>
      </left>
      <right style="thick">
        <color theme="0"/>
      </right>
      <top style="thin">
        <color theme="0" tint="-0.499984740745262"/>
      </top>
      <bottom style="thin">
        <color theme="0" tint="-0.499984740745262"/>
      </bottom>
      <diagonal/>
    </border>
    <border>
      <left style="thick">
        <color theme="0"/>
      </left>
      <right style="thick">
        <color theme="0"/>
      </right>
      <top/>
      <bottom style="thick">
        <color theme="0"/>
      </bottom>
      <diagonal/>
    </border>
    <border>
      <left/>
      <right/>
      <top/>
      <bottom style="medium">
        <color theme="0" tint="-0.499984740745262"/>
      </bottom>
      <diagonal/>
    </border>
    <border>
      <left/>
      <right/>
      <top style="thin">
        <color theme="0" tint="-0.499984740745262"/>
      </top>
      <bottom/>
      <diagonal/>
    </border>
    <border>
      <left style="thick">
        <color theme="0"/>
      </left>
      <right/>
      <top style="thin">
        <color theme="0" tint="-0.499984740745262"/>
      </top>
      <bottom/>
      <diagonal/>
    </border>
    <border>
      <left/>
      <right style="thick">
        <color theme="0"/>
      </right>
      <top/>
      <bottom style="thin">
        <color theme="0" tint="-0.34998626667073579"/>
      </bottom>
      <diagonal/>
    </border>
    <border>
      <left/>
      <right style="thick">
        <color theme="0"/>
      </right>
      <top style="thin">
        <color theme="0" tint="-0.34998626667073579"/>
      </top>
      <bottom/>
      <diagonal/>
    </border>
    <border>
      <left style="thick">
        <color theme="0"/>
      </left>
      <right style="thick">
        <color theme="0"/>
      </right>
      <top style="thick">
        <color theme="0" tint="-0.34998626667073579"/>
      </top>
      <bottom style="thin">
        <color theme="0" tint="-0.34998626667073579"/>
      </bottom>
      <diagonal/>
    </border>
    <border>
      <left style="thick">
        <color theme="0"/>
      </left>
      <right style="thin">
        <color theme="0"/>
      </right>
      <top style="medium">
        <color theme="0" tint="-0.499984740745262"/>
      </top>
      <bottom style="double">
        <color theme="0" tint="-0.499984740745262"/>
      </bottom>
      <diagonal/>
    </border>
  </borders>
  <cellStyleXfs count="2">
    <xf numFmtId="0" fontId="0" fillId="0" borderId="0"/>
    <xf numFmtId="0" fontId="5" fillId="0" borderId="0"/>
  </cellStyleXfs>
  <cellXfs count="173">
    <xf numFmtId="0" fontId="0" fillId="0" borderId="0" xfId="0"/>
    <xf numFmtId="0" fontId="0" fillId="0" borderId="0" xfId="0" applyAlignment="1">
      <alignment wrapText="1"/>
    </xf>
    <xf numFmtId="0" fontId="0" fillId="0" borderId="0" xfId="0" applyAlignment="1">
      <alignment vertical="center" wrapText="1"/>
    </xf>
    <xf numFmtId="0" fontId="8" fillId="2" borderId="0" xfId="0" applyFont="1" applyFill="1" applyAlignment="1">
      <alignment vertical="center" wrapText="1"/>
    </xf>
    <xf numFmtId="0" fontId="4" fillId="2" borderId="0" xfId="0" applyFont="1" applyFill="1" applyAlignment="1">
      <alignment horizontal="left" wrapText="1"/>
    </xf>
    <xf numFmtId="2" fontId="5" fillId="0" borderId="5" xfId="0" applyNumberFormat="1" applyFont="1" applyFill="1" applyBorder="1" applyAlignment="1" applyProtection="1">
      <alignment horizontal="center" wrapText="1"/>
      <protection locked="0"/>
    </xf>
    <xf numFmtId="0" fontId="0" fillId="0" borderId="0" xfId="0" applyAlignment="1" applyProtection="1">
      <alignment wrapText="1"/>
    </xf>
    <xf numFmtId="0" fontId="5" fillId="0" borderId="0" xfId="0" applyFont="1" applyAlignment="1" applyProtection="1"/>
    <xf numFmtId="0" fontId="4" fillId="0" borderId="0" xfId="0" applyFont="1" applyBorder="1" applyAlignment="1" applyProtection="1">
      <alignment horizontal="left" vertical="top" wrapText="1"/>
    </xf>
    <xf numFmtId="0" fontId="0" fillId="0" borderId="0" xfId="0" applyBorder="1" applyAlignment="1" applyProtection="1">
      <alignment horizontal="left" vertical="top" wrapText="1"/>
    </xf>
    <xf numFmtId="13" fontId="0" fillId="0" borderId="0" xfId="0" applyNumberFormat="1" applyAlignment="1" applyProtection="1">
      <alignment wrapText="1"/>
    </xf>
    <xf numFmtId="14" fontId="0" fillId="0" borderId="0" xfId="0" applyNumberFormat="1" applyAlignment="1" applyProtection="1">
      <alignment wrapText="1"/>
    </xf>
    <xf numFmtId="0" fontId="4" fillId="0" borderId="0" xfId="0" applyFont="1" applyBorder="1" applyAlignment="1" applyProtection="1">
      <alignment horizontal="center" wrapText="1"/>
    </xf>
    <xf numFmtId="0" fontId="0" fillId="0" borderId="1" xfId="0" applyBorder="1" applyAlignment="1" applyProtection="1">
      <alignment horizontal="center" vertical="center" wrapText="1"/>
    </xf>
    <xf numFmtId="0" fontId="5" fillId="0" borderId="5" xfId="0" applyFont="1" applyBorder="1" applyAlignment="1" applyProtection="1">
      <alignment horizontal="center" vertical="center" wrapText="1"/>
    </xf>
    <xf numFmtId="0" fontId="5" fillId="0" borderId="15" xfId="0" applyFont="1" applyBorder="1" applyAlignment="1" applyProtection="1">
      <alignment vertical="center" wrapText="1"/>
    </xf>
    <xf numFmtId="9" fontId="0" fillId="0" borderId="0" xfId="0" applyNumberFormat="1" applyAlignment="1" applyProtection="1">
      <alignment horizontal="left" wrapText="1"/>
    </xf>
    <xf numFmtId="2" fontId="0" fillId="0" borderId="9" xfId="0" applyNumberFormat="1" applyBorder="1" applyAlignment="1" applyProtection="1">
      <alignment horizontal="center" wrapText="1"/>
    </xf>
    <xf numFmtId="2" fontId="5" fillId="0" borderId="11" xfId="0" applyNumberFormat="1" applyFont="1" applyBorder="1" applyAlignment="1" applyProtection="1">
      <alignment horizontal="center" vertical="center" wrapText="1"/>
    </xf>
    <xf numFmtId="2" fontId="0" fillId="0" borderId="0" xfId="0" quotePrefix="1" applyNumberFormat="1" applyBorder="1" applyAlignment="1" applyProtection="1">
      <alignment horizontal="center" vertical="center" wrapText="1"/>
    </xf>
    <xf numFmtId="2" fontId="11" fillId="0" borderId="2" xfId="0" applyNumberFormat="1" applyFont="1" applyBorder="1" applyAlignment="1" applyProtection="1">
      <alignment horizontal="center" wrapText="1"/>
    </xf>
    <xf numFmtId="0" fontId="0" fillId="0" borderId="0" xfId="0" applyAlignment="1" applyProtection="1">
      <alignment horizontal="left" wrapText="1"/>
    </xf>
    <xf numFmtId="9" fontId="0" fillId="0" borderId="0" xfId="0" applyNumberFormat="1" applyFont="1" applyAlignment="1" applyProtection="1">
      <alignment horizontal="left" wrapText="1"/>
    </xf>
    <xf numFmtId="0" fontId="4" fillId="0" borderId="0" xfId="0" applyFont="1" applyFill="1" applyBorder="1" applyAlignment="1" applyProtection="1">
      <alignment horizontal="center" wrapText="1"/>
    </xf>
    <xf numFmtId="0" fontId="4" fillId="0" borderId="0" xfId="0" applyFont="1" applyFill="1" applyBorder="1" applyAlignment="1" applyProtection="1">
      <alignment horizontal="left" wrapText="1"/>
    </xf>
    <xf numFmtId="0" fontId="4" fillId="3" borderId="6" xfId="0" applyFont="1" applyFill="1" applyBorder="1" applyAlignment="1" applyProtection="1">
      <alignment horizontal="center" vertical="center" wrapText="1"/>
    </xf>
    <xf numFmtId="0" fontId="4" fillId="3" borderId="6" xfId="0" applyFont="1" applyFill="1" applyBorder="1" applyAlignment="1" applyProtection="1">
      <alignment horizontal="left" vertical="center" wrapText="1"/>
    </xf>
    <xf numFmtId="0" fontId="4" fillId="3" borderId="7" xfId="0" applyFont="1" applyFill="1" applyBorder="1" applyAlignment="1" applyProtection="1">
      <alignment horizontal="left" vertical="center" wrapText="1"/>
    </xf>
    <xf numFmtId="0" fontId="10" fillId="3" borderId="7" xfId="0" applyFont="1" applyFill="1" applyBorder="1" applyAlignment="1" applyProtection="1">
      <alignment horizontal="center" vertical="center" wrapText="1"/>
    </xf>
    <xf numFmtId="0" fontId="4" fillId="3" borderId="0" xfId="0" applyFont="1" applyFill="1" applyBorder="1" applyAlignment="1" applyProtection="1">
      <alignment horizontal="left" vertical="center" wrapText="1"/>
    </xf>
    <xf numFmtId="0" fontId="0" fillId="0" borderId="1" xfId="0" applyFill="1" applyBorder="1" applyAlignment="1" applyProtection="1">
      <alignment horizontal="center" wrapText="1"/>
    </xf>
    <xf numFmtId="0" fontId="0" fillId="0" borderId="1" xfId="0" applyFill="1" applyBorder="1" applyAlignment="1" applyProtection="1">
      <alignment horizontal="left" wrapText="1"/>
      <protection locked="0"/>
    </xf>
    <xf numFmtId="14" fontId="0" fillId="0" borderId="1" xfId="0" applyNumberFormat="1" applyFill="1" applyBorder="1" applyAlignment="1" applyProtection="1">
      <alignment horizontal="left" wrapText="1"/>
      <protection locked="0"/>
    </xf>
    <xf numFmtId="0" fontId="0" fillId="0" borderId="5" xfId="0" applyFill="1" applyBorder="1" applyAlignment="1" applyProtection="1">
      <alignment horizontal="left" wrapText="1"/>
      <protection locked="0"/>
    </xf>
    <xf numFmtId="2" fontId="0" fillId="0" borderId="1" xfId="0" applyNumberFormat="1" applyFill="1" applyBorder="1" applyAlignment="1" applyProtection="1">
      <alignment horizontal="left"/>
      <protection locked="0"/>
    </xf>
    <xf numFmtId="0" fontId="5" fillId="0" borderId="1" xfId="0" applyFont="1" applyFill="1" applyBorder="1" applyAlignment="1" applyProtection="1">
      <alignment horizontal="left" wrapText="1"/>
      <protection locked="0"/>
    </xf>
    <xf numFmtId="2" fontId="0" fillId="0" borderId="1" xfId="0" applyNumberFormat="1" applyFill="1" applyBorder="1" applyAlignment="1" applyProtection="1">
      <alignment horizontal="left" wrapText="1"/>
      <protection locked="0"/>
    </xf>
    <xf numFmtId="13" fontId="0" fillId="0" borderId="0" xfId="0" applyNumberFormat="1" applyAlignment="1" applyProtection="1">
      <alignment horizontal="left" wrapText="1"/>
    </xf>
    <xf numFmtId="0" fontId="0" fillId="0" borderId="2" xfId="0" applyFill="1" applyBorder="1" applyAlignment="1" applyProtection="1">
      <alignment horizontal="center" wrapText="1"/>
    </xf>
    <xf numFmtId="0" fontId="0" fillId="0" borderId="2" xfId="0" applyFill="1" applyBorder="1" applyAlignment="1" applyProtection="1">
      <alignment horizontal="left" wrapText="1"/>
      <protection locked="0"/>
    </xf>
    <xf numFmtId="14" fontId="0" fillId="0" borderId="2" xfId="0" applyNumberFormat="1" applyFill="1" applyBorder="1" applyAlignment="1" applyProtection="1">
      <alignment horizontal="left" wrapText="1"/>
      <protection locked="0"/>
    </xf>
    <xf numFmtId="2" fontId="0" fillId="0" borderId="2" xfId="0" applyNumberFormat="1" applyFill="1" applyBorder="1" applyAlignment="1" applyProtection="1">
      <alignment horizontal="left"/>
      <protection locked="0"/>
    </xf>
    <xf numFmtId="2" fontId="0" fillId="0" borderId="2" xfId="0" applyNumberFormat="1" applyFill="1" applyBorder="1" applyAlignment="1" applyProtection="1">
      <alignment horizontal="left" wrapText="1"/>
      <protection locked="0"/>
    </xf>
    <xf numFmtId="0" fontId="0" fillId="0" borderId="0" xfId="0" applyAlignment="1" applyProtection="1">
      <alignment vertical="center" wrapText="1"/>
    </xf>
    <xf numFmtId="0" fontId="0" fillId="0" borderId="0" xfId="0" applyBorder="1" applyAlignment="1" applyProtection="1">
      <alignment wrapText="1"/>
    </xf>
    <xf numFmtId="0" fontId="0" fillId="0" borderId="0" xfId="0" applyBorder="1" applyAlignment="1" applyProtection="1">
      <alignment horizontal="center" wrapText="1"/>
    </xf>
    <xf numFmtId="14" fontId="0" fillId="0" borderId="0" xfId="0" applyNumberFormat="1" applyBorder="1" applyAlignment="1" applyProtection="1">
      <alignment horizontal="center" wrapText="1"/>
    </xf>
    <xf numFmtId="2" fontId="0" fillId="0" borderId="0" xfId="0" applyNumberFormat="1" applyBorder="1" applyAlignment="1" applyProtection="1">
      <alignment horizontal="center"/>
    </xf>
    <xf numFmtId="0" fontId="7" fillId="0" borderId="0" xfId="0" applyFont="1" applyBorder="1" applyAlignment="1" applyProtection="1">
      <alignment horizontal="left" vertical="top" wrapText="1"/>
    </xf>
    <xf numFmtId="0" fontId="4" fillId="0" borderId="0" xfId="0" applyFont="1" applyAlignment="1" applyProtection="1">
      <alignment horizontal="left" wrapText="1"/>
    </xf>
    <xf numFmtId="0" fontId="4" fillId="0" borderId="0" xfId="0" applyFont="1" applyFill="1" applyBorder="1" applyAlignment="1" applyProtection="1">
      <alignment horizontal="center" vertical="center" wrapText="1"/>
    </xf>
    <xf numFmtId="0" fontId="4" fillId="3" borderId="7" xfId="0" applyFont="1" applyFill="1" applyBorder="1" applyAlignment="1" applyProtection="1">
      <alignment horizontal="center" vertical="center" wrapText="1"/>
    </xf>
    <xf numFmtId="14" fontId="0" fillId="0" borderId="1" xfId="0" applyNumberFormat="1" applyFill="1" applyBorder="1" applyAlignment="1" applyProtection="1">
      <alignment horizontal="left"/>
      <protection locked="0"/>
    </xf>
    <xf numFmtId="14" fontId="0" fillId="0" borderId="2" xfId="0" applyNumberFormat="1" applyFill="1" applyBorder="1" applyAlignment="1" applyProtection="1">
      <alignment horizontal="left"/>
      <protection locked="0"/>
    </xf>
    <xf numFmtId="0" fontId="0" fillId="0" borderId="12" xfId="0" applyBorder="1" applyAlignment="1" applyProtection="1">
      <alignment horizontal="center"/>
    </xf>
    <xf numFmtId="0" fontId="0" fillId="0" borderId="12" xfId="0" applyBorder="1" applyProtection="1"/>
    <xf numFmtId="0" fontId="0" fillId="0" borderId="12" xfId="0" applyBorder="1" applyAlignment="1" applyProtection="1">
      <alignment vertical="top" wrapText="1"/>
    </xf>
    <xf numFmtId="0" fontId="4" fillId="0" borderId="0" xfId="0" applyFont="1" applyBorder="1" applyAlignment="1" applyProtection="1">
      <alignment horizontal="center"/>
    </xf>
    <xf numFmtId="0" fontId="4" fillId="0" borderId="0" xfId="0" applyFont="1" applyBorder="1" applyProtection="1"/>
    <xf numFmtId="0" fontId="4" fillId="0" borderId="0" xfId="0" applyFont="1" applyAlignment="1" applyProtection="1">
      <alignment wrapText="1"/>
    </xf>
    <xf numFmtId="13" fontId="0" fillId="0" borderId="0" xfId="0" applyNumberFormat="1" applyBorder="1" applyAlignment="1" applyProtection="1">
      <alignment wrapText="1"/>
    </xf>
    <xf numFmtId="0" fontId="5" fillId="0" borderId="0" xfId="0" applyFont="1" applyBorder="1" applyAlignment="1" applyProtection="1"/>
    <xf numFmtId="2" fontId="0" fillId="0" borderId="0" xfId="0" quotePrefix="1" applyNumberFormat="1" applyBorder="1" applyAlignment="1" applyProtection="1">
      <alignment horizontal="left" vertical="center" wrapText="1"/>
    </xf>
    <xf numFmtId="2" fontId="0" fillId="0" borderId="0" xfId="0" quotePrefix="1" applyNumberFormat="1" applyBorder="1" applyAlignment="1" applyProtection="1">
      <alignment vertical="center" wrapText="1"/>
    </xf>
    <xf numFmtId="9" fontId="0" fillId="0" borderId="0" xfId="0" applyNumberFormat="1" applyBorder="1" applyAlignment="1" applyProtection="1">
      <alignment horizontal="left" wrapText="1"/>
    </xf>
    <xf numFmtId="0" fontId="0" fillId="5" borderId="0" xfId="0" applyFill="1" applyAlignment="1" applyProtection="1">
      <alignment wrapText="1"/>
    </xf>
    <xf numFmtId="13" fontId="0" fillId="0" borderId="0" xfId="0" applyNumberFormat="1"/>
    <xf numFmtId="0" fontId="5" fillId="0" borderId="0" xfId="0" applyFont="1"/>
    <xf numFmtId="9" fontId="0" fillId="0" borderId="0" xfId="0" applyNumberFormat="1"/>
    <xf numFmtId="0" fontId="5" fillId="0" borderId="0" xfId="0" applyFont="1" applyAlignment="1">
      <alignment wrapText="1"/>
    </xf>
    <xf numFmtId="0" fontId="5" fillId="0" borderId="0" xfId="0" applyFont="1" applyAlignment="1" applyProtection="1">
      <alignment wrapText="1"/>
    </xf>
    <xf numFmtId="0" fontId="12" fillId="0" borderId="0" xfId="1" applyFont="1" applyBorder="1" applyAlignment="1" applyProtection="1">
      <alignment vertical="center" wrapText="1"/>
    </xf>
    <xf numFmtId="0" fontId="6" fillId="0" borderId="0" xfId="1" applyFont="1" applyBorder="1" applyAlignment="1" applyProtection="1">
      <alignment horizontal="left" vertical="center" wrapText="1"/>
    </xf>
    <xf numFmtId="0" fontId="5" fillId="0" borderId="0" xfId="1" applyFont="1" applyAlignment="1" applyProtection="1">
      <alignment vertical="center" wrapText="1"/>
    </xf>
    <xf numFmtId="0" fontId="5" fillId="0" borderId="0" xfId="1" applyFont="1" applyBorder="1" applyAlignment="1" applyProtection="1">
      <alignment horizontal="left" vertical="center" wrapText="1"/>
    </xf>
    <xf numFmtId="0" fontId="5" fillId="0" borderId="0" xfId="1" applyFont="1" applyAlignment="1" applyProtection="1">
      <alignment horizontal="center" vertical="center" wrapText="1"/>
    </xf>
    <xf numFmtId="0" fontId="5" fillId="0" borderId="0" xfId="1" applyFont="1" applyAlignment="1" applyProtection="1">
      <alignment vertical="center"/>
    </xf>
    <xf numFmtId="0" fontId="5" fillId="0" borderId="0" xfId="1" applyFont="1" applyBorder="1" applyAlignment="1" applyProtection="1">
      <alignment vertical="center" wrapText="1"/>
    </xf>
    <xf numFmtId="0" fontId="5" fillId="0" borderId="0" xfId="1" applyFont="1" applyBorder="1" applyAlignment="1" applyProtection="1">
      <alignment horizontal="center" vertical="center"/>
      <protection hidden="1"/>
    </xf>
    <xf numFmtId="0" fontId="5" fillId="0" borderId="0" xfId="1" applyFont="1" applyBorder="1" applyAlignment="1" applyProtection="1">
      <alignment vertical="center"/>
      <protection hidden="1"/>
    </xf>
    <xf numFmtId="14" fontId="11" fillId="0" borderId="2" xfId="0" applyNumberFormat="1" applyFont="1" applyFill="1" applyBorder="1" applyAlignment="1" applyProtection="1">
      <alignment horizontal="center" wrapText="1"/>
      <protection locked="0"/>
    </xf>
    <xf numFmtId="1" fontId="11" fillId="0" borderId="2" xfId="0" applyNumberFormat="1" applyFont="1" applyFill="1" applyBorder="1" applyAlignment="1" applyProtection="1">
      <alignment horizontal="center" wrapText="1"/>
      <protection locked="0"/>
    </xf>
    <xf numFmtId="0" fontId="11" fillId="0" borderId="2" xfId="0" applyFont="1" applyFill="1" applyBorder="1" applyAlignment="1" applyProtection="1">
      <alignment horizontal="center" wrapText="1"/>
    </xf>
    <xf numFmtId="2" fontId="13" fillId="0" borderId="9" xfId="0" applyNumberFormat="1" applyFont="1" applyBorder="1" applyAlignment="1" applyProtection="1">
      <alignment horizontal="center" wrapText="1"/>
    </xf>
    <xf numFmtId="2" fontId="13" fillId="0" borderId="10" xfId="0" applyNumberFormat="1" applyFont="1" applyBorder="1" applyAlignment="1" applyProtection="1">
      <alignment horizontal="center" wrapText="1"/>
    </xf>
    <xf numFmtId="0" fontId="13" fillId="0" borderId="0" xfId="0" applyFont="1" applyAlignment="1" applyProtection="1">
      <alignment wrapText="1"/>
    </xf>
    <xf numFmtId="0" fontId="15" fillId="0" borderId="0" xfId="0" applyFont="1" applyBorder="1" applyAlignment="1" applyProtection="1">
      <alignment horizontal="left" vertical="top" wrapText="1"/>
    </xf>
    <xf numFmtId="14" fontId="5" fillId="6" borderId="0" xfId="0" applyNumberFormat="1" applyFont="1" applyFill="1"/>
    <xf numFmtId="0" fontId="0" fillId="0" borderId="0" xfId="0" applyAlignment="1" applyProtection="1">
      <alignment horizontal="left" wrapText="1"/>
    </xf>
    <xf numFmtId="0" fontId="4" fillId="0" borderId="0" xfId="1" applyFont="1" applyFill="1" applyBorder="1" applyAlignment="1" applyProtection="1">
      <alignment horizontal="left" vertical="center" wrapText="1"/>
    </xf>
    <xf numFmtId="0" fontId="4" fillId="0" borderId="4" xfId="0" applyFont="1" applyFill="1" applyBorder="1" applyAlignment="1" applyProtection="1">
      <alignment horizontal="center" wrapText="1"/>
    </xf>
    <xf numFmtId="0" fontId="4" fillId="0" borderId="0" xfId="0" applyFont="1" applyBorder="1" applyAlignment="1" applyProtection="1">
      <alignment horizontal="center" wrapText="1"/>
    </xf>
    <xf numFmtId="0" fontId="4" fillId="0" borderId="3" xfId="0" applyFont="1" applyFill="1" applyBorder="1" applyAlignment="1" applyProtection="1">
      <alignment horizontal="center" wrapText="1"/>
    </xf>
    <xf numFmtId="13" fontId="11" fillId="4" borderId="2" xfId="0" applyNumberFormat="1" applyFont="1" applyFill="1" applyBorder="1" applyAlignment="1" applyProtection="1">
      <alignment horizontal="center" wrapText="1"/>
      <protection locked="0"/>
    </xf>
    <xf numFmtId="0" fontId="4" fillId="0" borderId="0" xfId="1" applyFont="1" applyFill="1" applyBorder="1" applyAlignment="1" applyProtection="1">
      <alignment vertical="center" wrapText="1"/>
    </xf>
    <xf numFmtId="0" fontId="5" fillId="0" borderId="0" xfId="1" applyFont="1" applyFill="1" applyBorder="1" applyAlignment="1" applyProtection="1">
      <alignment vertical="center" wrapText="1"/>
    </xf>
    <xf numFmtId="0" fontId="4" fillId="3" borderId="6" xfId="1" applyFont="1" applyFill="1" applyBorder="1" applyAlignment="1" applyProtection="1">
      <alignment horizontal="center" vertical="center" wrapText="1"/>
    </xf>
    <xf numFmtId="0" fontId="4" fillId="3" borderId="6" xfId="1" applyFont="1" applyFill="1" applyBorder="1" applyAlignment="1" applyProtection="1">
      <alignment horizontal="left" vertical="center" wrapText="1"/>
    </xf>
    <xf numFmtId="0" fontId="5" fillId="0" borderId="18" xfId="1" applyFont="1" applyBorder="1" applyAlignment="1" applyProtection="1">
      <alignment horizontal="left" vertical="center" wrapText="1"/>
    </xf>
    <xf numFmtId="0" fontId="5" fillId="0" borderId="18" xfId="1" applyFont="1" applyFill="1" applyBorder="1" applyAlignment="1" applyProtection="1">
      <alignment horizontal="left" vertical="center" wrapText="1"/>
      <protection locked="0"/>
    </xf>
    <xf numFmtId="14" fontId="5" fillId="0" borderId="18" xfId="1" applyNumberFormat="1" applyFont="1" applyFill="1" applyBorder="1" applyAlignment="1" applyProtection="1">
      <alignment horizontal="left" vertical="center" wrapText="1"/>
      <protection locked="0"/>
    </xf>
    <xf numFmtId="2" fontId="5" fillId="0" borderId="18" xfId="1" applyNumberFormat="1" applyFont="1" applyFill="1" applyBorder="1" applyAlignment="1" applyProtection="1">
      <alignment horizontal="left" vertical="center" wrapText="1"/>
      <protection locked="0"/>
    </xf>
    <xf numFmtId="0" fontId="5" fillId="0" borderId="19" xfId="1" applyFont="1" applyBorder="1" applyAlignment="1" applyProtection="1">
      <alignment horizontal="left" vertical="center" wrapText="1"/>
    </xf>
    <xf numFmtId="0" fontId="5" fillId="0" borderId="19" xfId="1" applyFont="1" applyFill="1" applyBorder="1" applyAlignment="1" applyProtection="1">
      <alignment horizontal="left" vertical="center" wrapText="1"/>
      <protection locked="0"/>
    </xf>
    <xf numFmtId="14" fontId="5" fillId="0" borderId="19" xfId="1" applyNumberFormat="1" applyFont="1" applyFill="1" applyBorder="1" applyAlignment="1" applyProtection="1">
      <alignment horizontal="left" vertical="center" wrapText="1"/>
      <protection locked="0"/>
    </xf>
    <xf numFmtId="2" fontId="5" fillId="0" borderId="19" xfId="1" applyNumberFormat="1" applyFont="1" applyFill="1" applyBorder="1" applyAlignment="1" applyProtection="1">
      <alignment horizontal="left" vertical="center" wrapText="1"/>
      <protection locked="0"/>
    </xf>
    <xf numFmtId="0" fontId="4" fillId="0" borderId="20" xfId="1" applyFont="1" applyFill="1" applyBorder="1" applyAlignment="1" applyProtection="1">
      <alignment horizontal="left" wrapText="1"/>
    </xf>
    <xf numFmtId="0" fontId="5" fillId="0" borderId="18" xfId="1" applyFont="1" applyFill="1" applyBorder="1" applyAlignment="1" applyProtection="1">
      <alignment horizontal="left" vertical="center" wrapText="1"/>
    </xf>
    <xf numFmtId="0" fontId="5" fillId="0" borderId="19" xfId="1" applyFont="1" applyFill="1" applyBorder="1" applyAlignment="1" applyProtection="1">
      <alignment horizontal="left" vertical="center" wrapText="1"/>
    </xf>
    <xf numFmtId="0" fontId="5" fillId="0" borderId="0" xfId="1" applyFont="1" applyAlignment="1" applyProtection="1"/>
    <xf numFmtId="0" fontId="0" fillId="0" borderId="0" xfId="0" applyBorder="1" applyAlignment="1" applyProtection="1">
      <alignment horizontal="center" vertical="center" wrapText="1"/>
    </xf>
    <xf numFmtId="2" fontId="5" fillId="0" borderId="0" xfId="0" applyNumberFormat="1" applyFont="1" applyBorder="1" applyAlignment="1" applyProtection="1">
      <alignment horizontal="center" vertical="center" wrapText="1"/>
    </xf>
    <xf numFmtId="0" fontId="13" fillId="0" borderId="0" xfId="0" applyFont="1" applyBorder="1" applyAlignment="1" applyProtection="1">
      <alignment horizontal="center" wrapText="1"/>
    </xf>
    <xf numFmtId="0" fontId="5" fillId="5" borderId="0" xfId="1" applyFont="1" applyFill="1" applyAlignment="1" applyProtection="1">
      <alignment vertical="center" wrapText="1"/>
    </xf>
    <xf numFmtId="0" fontId="5" fillId="0" borderId="15" xfId="0" applyFont="1" applyBorder="1" applyAlignment="1" applyProtection="1">
      <alignment horizontal="center" vertical="center" wrapText="1"/>
    </xf>
    <xf numFmtId="2" fontId="10" fillId="0" borderId="2" xfId="0" applyNumberFormat="1" applyFont="1" applyBorder="1" applyAlignment="1" applyProtection="1">
      <alignment horizontal="center" wrapText="1"/>
    </xf>
    <xf numFmtId="0" fontId="0" fillId="0" borderId="1" xfId="0" applyFill="1" applyBorder="1" applyAlignment="1" applyProtection="1">
      <alignment horizontal="left" wrapText="1"/>
      <protection locked="0"/>
    </xf>
    <xf numFmtId="0" fontId="4" fillId="0" borderId="20" xfId="1" applyFont="1" applyFill="1" applyBorder="1" applyAlignment="1" applyProtection="1">
      <alignment horizontal="center" wrapText="1"/>
    </xf>
    <xf numFmtId="0" fontId="5" fillId="0" borderId="0" xfId="0" applyFont="1" applyAlignment="1">
      <alignment vertical="top" wrapText="1"/>
    </xf>
    <xf numFmtId="0" fontId="0" fillId="0" borderId="0" xfId="0" applyAlignment="1">
      <alignment vertical="top" wrapText="1"/>
    </xf>
    <xf numFmtId="0" fontId="4" fillId="2" borderId="0" xfId="0" applyFont="1" applyFill="1" applyAlignment="1">
      <alignment horizontal="left" vertical="top" wrapText="1"/>
    </xf>
    <xf numFmtId="2" fontId="13" fillId="0" borderId="25" xfId="0" applyNumberFormat="1" applyFont="1" applyBorder="1" applyAlignment="1" applyProtection="1">
      <alignment horizontal="center" wrapText="1"/>
    </xf>
    <xf numFmtId="0" fontId="5" fillId="0" borderId="26" xfId="0" applyFont="1" applyBorder="1" applyAlignment="1" applyProtection="1">
      <alignment horizontal="center" vertical="center" wrapText="1"/>
    </xf>
    <xf numFmtId="2" fontId="5" fillId="0" borderId="27" xfId="0" applyNumberFormat="1" applyFont="1" applyBorder="1" applyAlignment="1" applyProtection="1">
      <alignment horizontal="center" vertical="center" wrapText="1"/>
    </xf>
    <xf numFmtId="0" fontId="0" fillId="0" borderId="1" xfId="0" applyFill="1" applyBorder="1" applyAlignment="1" applyProtection="1">
      <alignment horizontal="left" wrapText="1"/>
      <protection locked="0"/>
    </xf>
    <xf numFmtId="0" fontId="0" fillId="0" borderId="2" xfId="0" applyFill="1" applyBorder="1" applyAlignment="1" applyProtection="1">
      <alignment horizontal="left" wrapText="1"/>
      <protection locked="0"/>
    </xf>
    <xf numFmtId="0" fontId="11" fillId="0" borderId="13" xfId="0" applyFont="1" applyBorder="1" applyAlignment="1" applyProtection="1">
      <alignment horizontal="left" wrapText="1"/>
    </xf>
    <xf numFmtId="0" fontId="11" fillId="0" borderId="10" xfId="0" applyFont="1" applyBorder="1" applyAlignment="1" applyProtection="1">
      <alignment horizontal="left" wrapText="1"/>
    </xf>
    <xf numFmtId="0" fontId="11" fillId="0" borderId="17" xfId="0" applyFont="1" applyBorder="1" applyAlignment="1" applyProtection="1">
      <alignment horizontal="left" wrapText="1"/>
    </xf>
    <xf numFmtId="0" fontId="4" fillId="0" borderId="0" xfId="0" applyFont="1" applyAlignment="1" applyProtection="1">
      <alignment horizontal="left" wrapText="1"/>
    </xf>
    <xf numFmtId="0" fontId="11" fillId="0" borderId="2" xfId="0" applyFont="1" applyBorder="1" applyAlignment="1" applyProtection="1">
      <alignment horizontal="left" wrapText="1"/>
    </xf>
    <xf numFmtId="0" fontId="4" fillId="0" borderId="16" xfId="0" applyFont="1" applyBorder="1" applyAlignment="1" applyProtection="1">
      <alignment horizontal="center" wrapText="1"/>
    </xf>
    <xf numFmtId="0" fontId="0" fillId="0" borderId="1" xfId="0" applyFill="1" applyBorder="1" applyAlignment="1" applyProtection="1">
      <alignment horizontal="left" wrapText="1"/>
      <protection locked="0"/>
    </xf>
    <xf numFmtId="0" fontId="4" fillId="3" borderId="7" xfId="0" applyFont="1" applyFill="1" applyBorder="1" applyAlignment="1" applyProtection="1">
      <alignment horizontal="center" vertical="center" wrapText="1"/>
    </xf>
    <xf numFmtId="0" fontId="4" fillId="3" borderId="8" xfId="0" applyFont="1" applyFill="1" applyBorder="1" applyAlignment="1" applyProtection="1">
      <alignment horizontal="center" vertical="center" wrapText="1"/>
    </xf>
    <xf numFmtId="0" fontId="9" fillId="0" borderId="0" xfId="0" applyFont="1" applyAlignment="1" applyProtection="1">
      <alignment horizontal="left" wrapText="1"/>
    </xf>
    <xf numFmtId="0" fontId="7" fillId="0" borderId="0" xfId="0" applyFont="1" applyBorder="1" applyAlignment="1" applyProtection="1">
      <alignment horizontal="left" vertical="top" wrapText="1"/>
    </xf>
    <xf numFmtId="0" fontId="15" fillId="0" borderId="0" xfId="0" applyFont="1" applyBorder="1" applyAlignment="1" applyProtection="1">
      <alignment horizontal="left" vertical="top" wrapText="1"/>
    </xf>
    <xf numFmtId="0" fontId="4" fillId="0" borderId="0" xfId="0" applyFont="1" applyBorder="1" applyAlignment="1" applyProtection="1">
      <alignment horizontal="center" wrapText="1"/>
    </xf>
    <xf numFmtId="0" fontId="4" fillId="0" borderId="3" xfId="0" applyFont="1" applyFill="1" applyBorder="1" applyAlignment="1" applyProtection="1">
      <alignment horizontal="center" wrapText="1"/>
    </xf>
    <xf numFmtId="0" fontId="4" fillId="0" borderId="4" xfId="0" applyFont="1" applyFill="1" applyBorder="1" applyAlignment="1" applyProtection="1">
      <alignment horizontal="center" wrapText="1"/>
    </xf>
    <xf numFmtId="0" fontId="5" fillId="0" borderId="2" xfId="0" applyFont="1" applyFill="1" applyBorder="1" applyAlignment="1" applyProtection="1">
      <alignment horizontal="left" wrapText="1"/>
      <protection locked="0"/>
    </xf>
    <xf numFmtId="0" fontId="4" fillId="0" borderId="0" xfId="0" applyFont="1" applyFill="1" applyBorder="1" applyAlignment="1" applyProtection="1">
      <alignment horizontal="left" wrapText="1"/>
    </xf>
    <xf numFmtId="0" fontId="13" fillId="0" borderId="1" xfId="0" applyFont="1" applyBorder="1" applyAlignment="1" applyProtection="1">
      <alignment horizontal="center" wrapText="1"/>
    </xf>
    <xf numFmtId="0" fontId="13" fillId="0" borderId="2" xfId="0" applyFont="1" applyBorder="1" applyAlignment="1" applyProtection="1">
      <alignment horizontal="center" wrapText="1"/>
    </xf>
    <xf numFmtId="0" fontId="4" fillId="0" borderId="2" xfId="0" applyFont="1" applyBorder="1" applyAlignment="1" applyProtection="1">
      <alignment horizontal="center" wrapText="1"/>
    </xf>
    <xf numFmtId="0" fontId="5" fillId="0" borderId="5" xfId="0" applyFont="1" applyFill="1" applyBorder="1" applyAlignment="1" applyProtection="1">
      <alignment horizontal="left" wrapText="1"/>
      <protection locked="0"/>
    </xf>
    <xf numFmtId="0" fontId="5" fillId="0" borderId="24" xfId="0" applyFont="1" applyFill="1" applyBorder="1" applyAlignment="1" applyProtection="1">
      <alignment horizontal="left" wrapText="1"/>
      <protection locked="0"/>
    </xf>
    <xf numFmtId="0" fontId="7" fillId="0" borderId="0" xfId="0" applyFont="1" applyBorder="1" applyAlignment="1" applyProtection="1">
      <alignment horizontal="center" wrapText="1"/>
    </xf>
    <xf numFmtId="0" fontId="5" fillId="0" borderId="0" xfId="0" applyFont="1" applyAlignment="1" applyProtection="1">
      <alignment horizontal="left" wrapText="1"/>
    </xf>
    <xf numFmtId="0" fontId="0" fillId="0" borderId="0" xfId="0" applyAlignment="1" applyProtection="1">
      <alignment horizontal="left" wrapText="1"/>
    </xf>
    <xf numFmtId="0" fontId="11" fillId="0" borderId="0" xfId="0" applyFont="1" applyFill="1" applyBorder="1" applyAlignment="1" applyProtection="1">
      <alignment horizontal="left" vertical="center" wrapText="1"/>
    </xf>
    <xf numFmtId="0" fontId="13" fillId="0" borderId="0" xfId="0" applyFont="1" applyFill="1" applyBorder="1" applyAlignment="1" applyProtection="1">
      <alignment horizontal="left"/>
    </xf>
    <xf numFmtId="0" fontId="11" fillId="0" borderId="1" xfId="0" applyFont="1" applyBorder="1" applyAlignment="1" applyProtection="1">
      <alignment horizontal="left" wrapText="1"/>
    </xf>
    <xf numFmtId="0" fontId="11" fillId="0" borderId="1" xfId="0" applyFont="1" applyFill="1" applyBorder="1" applyAlignment="1" applyProtection="1">
      <alignment horizontal="right" wrapText="1"/>
      <protection locked="0"/>
    </xf>
    <xf numFmtId="14" fontId="11" fillId="0" borderId="2" xfId="0" applyNumberFormat="1" applyFont="1" applyFill="1" applyBorder="1" applyAlignment="1" applyProtection="1">
      <alignment horizontal="right" wrapText="1"/>
      <protection locked="0"/>
    </xf>
    <xf numFmtId="0" fontId="4" fillId="0" borderId="14" xfId="0" applyFont="1" applyFill="1" applyBorder="1" applyAlignment="1" applyProtection="1">
      <alignment horizontal="center" wrapText="1"/>
    </xf>
    <xf numFmtId="4" fontId="5" fillId="0" borderId="6" xfId="1" applyNumberFormat="1" applyFont="1" applyFill="1" applyBorder="1" applyAlignment="1" applyProtection="1">
      <alignment horizontal="center" vertical="center" wrapText="1"/>
    </xf>
    <xf numFmtId="0" fontId="4" fillId="0" borderId="0" xfId="1" applyFont="1" applyFill="1" applyBorder="1" applyAlignment="1" applyProtection="1">
      <alignment horizontal="center" vertical="center" wrapText="1"/>
    </xf>
    <xf numFmtId="0" fontId="5" fillId="0" borderId="21" xfId="1" applyFont="1" applyBorder="1" applyAlignment="1" applyProtection="1">
      <alignment horizontal="center" vertical="center"/>
      <protection locked="0" hidden="1"/>
    </xf>
    <xf numFmtId="0" fontId="4" fillId="0" borderId="0" xfId="1" applyFont="1" applyBorder="1" applyAlignment="1" applyProtection="1">
      <alignment horizontal="left" vertical="center" wrapText="1"/>
    </xf>
    <xf numFmtId="0" fontId="7" fillId="0" borderId="0" xfId="1" applyFont="1" applyBorder="1" applyAlignment="1" applyProtection="1">
      <alignment horizontal="center" vertical="center" wrapText="1"/>
    </xf>
    <xf numFmtId="0" fontId="7" fillId="0" borderId="0" xfId="1" applyFont="1" applyFill="1" applyBorder="1" applyAlignment="1" applyProtection="1">
      <alignment horizontal="center" vertical="center" wrapText="1"/>
    </xf>
    <xf numFmtId="0" fontId="4" fillId="0" borderId="0" xfId="0" applyFont="1" applyFill="1" applyBorder="1" applyAlignment="1" applyProtection="1">
      <alignment horizontal="center" wrapText="1"/>
    </xf>
    <xf numFmtId="0" fontId="5" fillId="0" borderId="18" xfId="1" applyFont="1" applyFill="1" applyBorder="1" applyAlignment="1" applyProtection="1">
      <alignment horizontal="right" vertical="center" wrapText="1"/>
      <protection locked="0"/>
    </xf>
    <xf numFmtId="0" fontId="11" fillId="0" borderId="19" xfId="0" applyFont="1" applyBorder="1" applyAlignment="1" applyProtection="1">
      <alignment horizontal="left" wrapText="1"/>
    </xf>
    <xf numFmtId="0" fontId="4" fillId="0" borderId="19" xfId="1" applyFont="1" applyFill="1" applyBorder="1" applyAlignment="1" applyProtection="1">
      <alignment horizontal="left" vertical="center" wrapText="1"/>
    </xf>
    <xf numFmtId="3" fontId="5" fillId="0" borderId="23" xfId="1" applyNumberFormat="1" applyFont="1" applyFill="1" applyBorder="1" applyAlignment="1" applyProtection="1">
      <alignment horizontal="right" vertical="center" wrapText="1"/>
      <protection locked="0"/>
    </xf>
    <xf numFmtId="3" fontId="5" fillId="0" borderId="22" xfId="1" applyNumberFormat="1" applyFont="1" applyFill="1" applyBorder="1" applyAlignment="1" applyProtection="1">
      <alignment horizontal="right" vertical="center" wrapText="1"/>
      <protection locked="0"/>
    </xf>
    <xf numFmtId="0" fontId="4" fillId="0" borderId="19" xfId="1" applyFont="1" applyBorder="1" applyAlignment="1" applyProtection="1">
      <alignment horizontal="left" vertical="center" wrapText="1"/>
    </xf>
    <xf numFmtId="0" fontId="6" fillId="0" borderId="0" xfId="1" applyFont="1" applyBorder="1" applyAlignment="1" applyProtection="1">
      <alignment horizontal="left" vertical="center" wrapText="1"/>
    </xf>
    <xf numFmtId="0" fontId="4" fillId="0" borderId="0" xfId="1" applyFont="1" applyFill="1" applyBorder="1" applyAlignment="1" applyProtection="1">
      <alignment horizontal="left" vertical="center" wrapText="1"/>
    </xf>
    <xf numFmtId="0" fontId="11" fillId="0" borderId="18" xfId="0" applyFont="1" applyBorder="1" applyAlignment="1" applyProtection="1">
      <alignment horizontal="left" wrapText="1"/>
    </xf>
  </cellXfs>
  <cellStyles count="2">
    <cellStyle name="Standard" xfId="0" builtinId="0"/>
    <cellStyle name="Standard 2" xfId="1" xr:uid="{00000000-0005-0000-0000-000001000000}"/>
  </cellStyles>
  <dxfs count="26">
    <dxf>
      <font>
        <color rgb="FF00B050"/>
      </font>
    </dxf>
    <dxf>
      <font>
        <condense val="0"/>
        <extend val="0"/>
        <color indexed="10"/>
      </font>
    </dxf>
    <dxf>
      <font>
        <condense val="0"/>
        <extend val="0"/>
        <color indexed="10"/>
      </font>
    </dxf>
    <dxf>
      <font>
        <color rgb="FF00B050"/>
      </font>
    </dxf>
    <dxf>
      <font>
        <condense val="0"/>
        <extend val="0"/>
        <color indexed="10"/>
      </font>
    </dxf>
    <dxf>
      <font>
        <color rgb="FF00B050"/>
      </font>
    </dxf>
    <dxf>
      <fill>
        <patternFill>
          <bgColor theme="0" tint="-0.14996795556505021"/>
        </patternFill>
      </fill>
    </dxf>
    <dxf>
      <fill>
        <patternFill>
          <bgColor theme="0" tint="-0.14996795556505021"/>
        </patternFill>
      </fill>
    </dxf>
    <dxf>
      <fill>
        <patternFill>
          <bgColor theme="0" tint="-0.14996795556505021"/>
        </patternFill>
      </fill>
    </dxf>
    <dxf>
      <font>
        <color rgb="FF00B050"/>
      </font>
    </dxf>
    <dxf>
      <font>
        <color rgb="FFFF0000"/>
      </font>
    </dxf>
    <dxf>
      <font>
        <color rgb="FF00B050"/>
      </font>
    </dxf>
    <dxf>
      <font>
        <color rgb="FF00B050"/>
      </font>
    </dxf>
    <dxf>
      <font>
        <condense val="0"/>
        <extend val="0"/>
        <color indexed="10"/>
      </font>
    </dxf>
    <dxf>
      <font>
        <color rgb="FFFF0000"/>
      </font>
    </dxf>
    <dxf>
      <font>
        <color rgb="FF00B050"/>
      </font>
    </dxf>
    <dxf>
      <font>
        <color rgb="FF00B050"/>
      </font>
    </dxf>
    <dxf>
      <font>
        <condense val="0"/>
        <extend val="0"/>
        <color indexed="10"/>
      </font>
    </dxf>
    <dxf>
      <font>
        <color rgb="FF00B050"/>
      </font>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patternType="solid">
          <bgColor theme="0" tint="-0.14996795556505021"/>
        </patternFill>
      </fill>
    </dxf>
  </dxfs>
  <tableStyles count="0" defaultTableStyle="TableStyleMedium9" defaultPivotStyle="PivotStyleLight16"/>
  <colors>
    <mruColors>
      <color rgb="FFFF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Larissa-Design">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39997558519241921"/>
    <pageSetUpPr fitToPage="1"/>
  </sheetPr>
  <dimension ref="A1:A16"/>
  <sheetViews>
    <sheetView showGridLines="0" tabSelected="1" zoomScale="90" zoomScaleNormal="90" workbookViewId="0"/>
  </sheetViews>
  <sheetFormatPr baseColWidth="10" defaultRowHeight="12.9" x14ac:dyDescent="0.2"/>
  <cols>
    <col min="1" max="1" width="91.375" style="1" customWidth="1"/>
  </cols>
  <sheetData>
    <row r="1" spans="1:1" ht="28.55" customHeight="1" x14ac:dyDescent="0.2">
      <c r="A1" s="120" t="s">
        <v>74</v>
      </c>
    </row>
    <row r="3" spans="1:1" x14ac:dyDescent="0.2">
      <c r="A3" s="3" t="s">
        <v>12</v>
      </c>
    </row>
    <row r="4" spans="1:1" ht="230.95" customHeight="1" x14ac:dyDescent="0.2">
      <c r="A4" s="118" t="s">
        <v>73</v>
      </c>
    </row>
    <row r="5" spans="1:1" x14ac:dyDescent="0.2">
      <c r="A5" s="2"/>
    </row>
    <row r="6" spans="1:1" x14ac:dyDescent="0.2">
      <c r="A6" s="3" t="s">
        <v>0</v>
      </c>
    </row>
    <row r="7" spans="1:1" ht="103.95" customHeight="1" x14ac:dyDescent="0.2">
      <c r="A7" s="118" t="s">
        <v>1</v>
      </c>
    </row>
    <row r="8" spans="1:1" x14ac:dyDescent="0.2">
      <c r="A8" s="2"/>
    </row>
    <row r="9" spans="1:1" x14ac:dyDescent="0.2">
      <c r="A9" s="3" t="s">
        <v>10</v>
      </c>
    </row>
    <row r="10" spans="1:1" ht="40.75" customHeight="1" x14ac:dyDescent="0.2">
      <c r="A10" s="119" t="s">
        <v>64</v>
      </c>
    </row>
    <row r="11" spans="1:1" x14ac:dyDescent="0.2">
      <c r="A11" s="2"/>
    </row>
    <row r="12" spans="1:1" x14ac:dyDescent="0.2">
      <c r="A12" s="3" t="s">
        <v>13</v>
      </c>
    </row>
    <row r="13" spans="1:1" ht="65.25" customHeight="1" x14ac:dyDescent="0.2">
      <c r="A13" s="118" t="s">
        <v>32</v>
      </c>
    </row>
    <row r="16" spans="1:1" x14ac:dyDescent="0.2">
      <c r="A16" s="69"/>
    </row>
  </sheetData>
  <sheetProtection algorithmName="SHA-512" hashValue="NXi804Gs8/cz2YBPQVxfrk2Phfcl9bdwQG5TPaIItlTfqrpwJcifTL6ZtH0gkHoCB8kQmYK6V5p+SQXUNCN82Q==" saltValue="iQS6fIswMxHnwo3qFaTnWA==" spinCount="100000" sheet="1" selectLockedCells="1"/>
  <phoneticPr fontId="0" type="noConversion"/>
  <pageMargins left="0.78740157499999996" right="0.78740157499999996" top="0.984251969" bottom="0.984251969" header="0.4921259845" footer="0.4921259845"/>
  <pageSetup paperSize="9" scale="97" fitToHeight="0" orientation="portrait" horizontalDpi="4294967293" r:id="rId1"/>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pageSetUpPr fitToPage="1"/>
  </sheetPr>
  <dimension ref="B1:V63"/>
  <sheetViews>
    <sheetView showGridLines="0" topLeftCell="F1" zoomScale="90" zoomScaleNormal="90" workbookViewId="0">
      <selection activeCell="F8" sqref="F8:J8"/>
    </sheetView>
  </sheetViews>
  <sheetFormatPr baseColWidth="10" defaultColWidth="11.375" defaultRowHeight="14.95" customHeight="1" x14ac:dyDescent="0.2"/>
  <cols>
    <col min="1" max="1" width="1.375" style="6" customWidth="1"/>
    <col min="2" max="2" width="5" style="6" customWidth="1"/>
    <col min="3" max="3" width="16.625" style="6" customWidth="1"/>
    <col min="4" max="4" width="20.375" style="6" customWidth="1"/>
    <col min="5" max="5" width="18.125" style="6" customWidth="1"/>
    <col min="6" max="6" width="17.625" style="6" customWidth="1"/>
    <col min="7" max="7" width="39.625" style="6" customWidth="1"/>
    <col min="8" max="8" width="20.125" style="6" customWidth="1"/>
    <col min="9" max="9" width="55.375" style="6" customWidth="1"/>
    <col min="10" max="10" width="13.875" style="6" customWidth="1"/>
    <col min="11" max="11" width="20.75" style="6" customWidth="1"/>
    <col min="12" max="12" width="23.125" style="6" customWidth="1"/>
    <col min="13" max="13" width="17.375" style="6" customWidth="1"/>
    <col min="14" max="14" width="27.375" style="6" customWidth="1"/>
    <col min="15" max="15" width="12.25" style="6" hidden="1" customWidth="1"/>
    <col min="16" max="17" width="11.375" style="6" hidden="1" customWidth="1"/>
    <col min="18" max="31" width="11.375" style="6" customWidth="1"/>
    <col min="32" max="16384" width="11.375" style="6"/>
  </cols>
  <sheetData>
    <row r="1" spans="2:19" ht="14.95" customHeight="1" x14ac:dyDescent="0.2">
      <c r="B1" s="137" t="s">
        <v>77</v>
      </c>
      <c r="C1" s="137"/>
      <c r="D1" s="137"/>
      <c r="E1" s="137"/>
      <c r="F1" s="137"/>
      <c r="G1" s="137"/>
      <c r="H1" s="137"/>
      <c r="I1" s="137"/>
      <c r="J1" s="85"/>
      <c r="M1" s="70"/>
      <c r="N1" s="70" t="s">
        <v>79</v>
      </c>
      <c r="O1" s="70"/>
    </row>
    <row r="2" spans="2:19" ht="14.95" customHeight="1" x14ac:dyDescent="0.2">
      <c r="B2" s="86"/>
      <c r="C2" s="86"/>
      <c r="D2" s="86"/>
      <c r="E2" s="86"/>
      <c r="F2" s="86"/>
      <c r="G2" s="86"/>
      <c r="H2" s="86"/>
      <c r="I2" s="86"/>
      <c r="J2" s="85"/>
    </row>
    <row r="3" spans="2:19" ht="14.95" customHeight="1" x14ac:dyDescent="0.2">
      <c r="B3" s="151" t="s">
        <v>17</v>
      </c>
      <c r="C3" s="152"/>
      <c r="D3" s="152"/>
      <c r="E3" s="152"/>
      <c r="F3" s="152"/>
      <c r="G3" s="152"/>
      <c r="H3" s="152"/>
      <c r="I3" s="152"/>
      <c r="J3" s="152"/>
      <c r="S3" s="7"/>
    </row>
    <row r="4" spans="2:19" ht="14.95" customHeight="1" x14ac:dyDescent="0.25">
      <c r="B4" s="153" t="s">
        <v>44</v>
      </c>
      <c r="C4" s="153"/>
      <c r="D4" s="153"/>
      <c r="E4" s="153"/>
      <c r="F4" s="154"/>
      <c r="G4" s="154"/>
      <c r="H4" s="154"/>
      <c r="I4" s="154"/>
      <c r="J4" s="154"/>
      <c r="S4" s="7"/>
    </row>
    <row r="5" spans="2:19" ht="14.95" customHeight="1" x14ac:dyDescent="0.25">
      <c r="B5" s="130" t="s">
        <v>45</v>
      </c>
      <c r="C5" s="130"/>
      <c r="D5" s="130"/>
      <c r="E5" s="130"/>
      <c r="F5" s="154"/>
      <c r="G5" s="154"/>
      <c r="H5" s="154"/>
      <c r="I5" s="154"/>
      <c r="J5" s="154"/>
      <c r="S5" s="7"/>
    </row>
    <row r="6" spans="2:19" ht="14.95" customHeight="1" x14ac:dyDescent="0.25">
      <c r="B6" s="130" t="s">
        <v>46</v>
      </c>
      <c r="C6" s="130"/>
      <c r="D6" s="130"/>
      <c r="E6" s="130"/>
      <c r="F6" s="154"/>
      <c r="G6" s="154"/>
      <c r="H6" s="154"/>
      <c r="I6" s="154"/>
      <c r="J6" s="154"/>
      <c r="S6" s="7"/>
    </row>
    <row r="7" spans="2:19" ht="14.95" customHeight="1" x14ac:dyDescent="0.25">
      <c r="B7" s="130" t="s">
        <v>47</v>
      </c>
      <c r="C7" s="130"/>
      <c r="D7" s="130"/>
      <c r="E7" s="130"/>
      <c r="F7" s="154"/>
      <c r="G7" s="154"/>
      <c r="H7" s="154"/>
      <c r="I7" s="154"/>
      <c r="J7" s="154"/>
      <c r="S7" s="7"/>
    </row>
    <row r="8" spans="2:19" ht="14.95" customHeight="1" x14ac:dyDescent="0.25">
      <c r="B8" s="130" t="s">
        <v>71</v>
      </c>
      <c r="C8" s="130"/>
      <c r="D8" s="130"/>
      <c r="E8" s="130"/>
      <c r="F8" s="154"/>
      <c r="G8" s="154"/>
      <c r="H8" s="154"/>
      <c r="I8" s="154"/>
      <c r="J8" s="154"/>
      <c r="S8" s="7"/>
    </row>
    <row r="9" spans="2:19" ht="14.95" customHeight="1" x14ac:dyDescent="0.25">
      <c r="B9" s="130" t="s">
        <v>48</v>
      </c>
      <c r="C9" s="130"/>
      <c r="D9" s="130"/>
      <c r="E9" s="130"/>
      <c r="F9" s="154"/>
      <c r="G9" s="154"/>
      <c r="H9" s="154"/>
      <c r="I9" s="154"/>
      <c r="J9" s="154"/>
      <c r="S9" s="7"/>
    </row>
    <row r="10" spans="2:19" ht="14.95" customHeight="1" x14ac:dyDescent="0.25">
      <c r="B10" s="130" t="s">
        <v>49</v>
      </c>
      <c r="C10" s="130"/>
      <c r="D10" s="130"/>
      <c r="E10" s="130"/>
      <c r="F10" s="155"/>
      <c r="G10" s="155"/>
      <c r="H10" s="155"/>
      <c r="I10" s="155"/>
      <c r="J10" s="155"/>
      <c r="S10" s="7"/>
    </row>
    <row r="11" spans="2:19" ht="14.95" customHeight="1" x14ac:dyDescent="0.25">
      <c r="B11" s="130" t="s">
        <v>50</v>
      </c>
      <c r="C11" s="130"/>
      <c r="D11" s="130"/>
      <c r="E11" s="130"/>
      <c r="F11" s="130"/>
      <c r="G11" s="130"/>
      <c r="H11" s="130"/>
      <c r="I11" s="130"/>
      <c r="J11" s="80"/>
      <c r="S11" s="7"/>
    </row>
    <row r="12" spans="2:19" ht="14.95" customHeight="1" x14ac:dyDescent="0.25">
      <c r="B12" s="130" t="s">
        <v>53</v>
      </c>
      <c r="C12" s="130"/>
      <c r="D12" s="130"/>
      <c r="E12" s="130"/>
      <c r="F12" s="130"/>
      <c r="G12" s="130"/>
      <c r="H12" s="130"/>
      <c r="I12" s="130"/>
      <c r="J12" s="81"/>
      <c r="S12" s="7"/>
    </row>
    <row r="13" spans="2:19" ht="14.95" customHeight="1" x14ac:dyDescent="0.25">
      <c r="B13" s="130" t="s">
        <v>54</v>
      </c>
      <c r="C13" s="130"/>
      <c r="D13" s="130"/>
      <c r="E13" s="130"/>
      <c r="F13" s="130"/>
      <c r="G13" s="130"/>
      <c r="H13" s="130"/>
      <c r="I13" s="130"/>
      <c r="J13" s="82">
        <f>ROUNDUP(J12*0.7,0)</f>
        <v>0</v>
      </c>
      <c r="S13" s="7"/>
    </row>
    <row r="14" spans="2:19" ht="14.95" customHeight="1" x14ac:dyDescent="0.25">
      <c r="B14" s="130" t="s">
        <v>72</v>
      </c>
      <c r="C14" s="130"/>
      <c r="D14" s="130"/>
      <c r="E14" s="130"/>
      <c r="F14" s="130"/>
      <c r="G14" s="130"/>
      <c r="H14" s="130"/>
      <c r="I14" s="130"/>
      <c r="J14" s="81"/>
      <c r="S14" s="7"/>
    </row>
    <row r="15" spans="2:19" ht="14.95" customHeight="1" x14ac:dyDescent="0.25">
      <c r="B15" s="126" t="s">
        <v>56</v>
      </c>
      <c r="C15" s="127"/>
      <c r="D15" s="127"/>
      <c r="E15" s="127"/>
      <c r="F15" s="127"/>
      <c r="G15" s="127"/>
      <c r="H15" s="127"/>
      <c r="I15" s="128"/>
      <c r="J15" s="81"/>
      <c r="S15" s="7"/>
    </row>
    <row r="16" spans="2:19" ht="14.95" customHeight="1" x14ac:dyDescent="0.25">
      <c r="B16" s="130" t="s">
        <v>65</v>
      </c>
      <c r="C16" s="130"/>
      <c r="D16" s="130"/>
      <c r="E16" s="130"/>
      <c r="F16" s="130"/>
      <c r="G16" s="130"/>
      <c r="H16" s="130"/>
      <c r="I16" s="130"/>
      <c r="J16" s="93"/>
      <c r="S16" s="7"/>
    </row>
    <row r="17" spans="2:22" ht="14.95" customHeight="1" x14ac:dyDescent="0.25">
      <c r="B17" s="130" t="s">
        <v>66</v>
      </c>
      <c r="C17" s="130"/>
      <c r="D17" s="130"/>
      <c r="E17" s="130"/>
      <c r="F17" s="130"/>
      <c r="G17" s="130"/>
      <c r="H17" s="130"/>
      <c r="I17" s="130"/>
      <c r="J17" s="93"/>
      <c r="S17" s="7"/>
    </row>
    <row r="18" spans="2:22" ht="12.25" customHeight="1" x14ac:dyDescent="0.2">
      <c r="B18" s="8"/>
      <c r="C18" s="8"/>
      <c r="D18" s="8"/>
      <c r="E18" s="9"/>
      <c r="F18" s="9"/>
      <c r="G18" s="9"/>
      <c r="H18" s="9"/>
      <c r="I18" s="9"/>
      <c r="S18" s="7"/>
    </row>
    <row r="19" spans="2:22" ht="14.95" customHeight="1" thickBot="1" x14ac:dyDescent="0.3">
      <c r="B19" s="138"/>
      <c r="C19" s="138"/>
      <c r="D19" s="12"/>
      <c r="E19" s="139" t="s">
        <v>6</v>
      </c>
      <c r="F19" s="140"/>
      <c r="G19" s="140" t="s">
        <v>7</v>
      </c>
      <c r="H19" s="156"/>
      <c r="P19" s="62"/>
      <c r="Q19" s="60"/>
      <c r="R19" s="44"/>
      <c r="S19" s="61"/>
      <c r="V19" s="11"/>
    </row>
    <row r="20" spans="2:22" ht="46.55" customHeight="1" thickTop="1" x14ac:dyDescent="0.25">
      <c r="B20" s="138"/>
      <c r="C20" s="138"/>
      <c r="D20" s="12"/>
      <c r="E20" s="13" t="s">
        <v>24</v>
      </c>
      <c r="F20" s="14" t="s">
        <v>26</v>
      </c>
      <c r="G20" s="13" t="s">
        <v>24</v>
      </c>
      <c r="H20" s="15" t="s">
        <v>25</v>
      </c>
      <c r="P20" s="63"/>
      <c r="Q20" s="60"/>
      <c r="R20" s="44"/>
      <c r="S20" s="64"/>
      <c r="V20" s="11"/>
    </row>
    <row r="21" spans="2:22" ht="14.95" customHeight="1" x14ac:dyDescent="0.2">
      <c r="B21" s="143" t="s">
        <v>62</v>
      </c>
      <c r="C21" s="143"/>
      <c r="D21" s="143"/>
      <c r="E21" s="17">
        <f>IF(J15="",ROUNDUP(J14*J16,2),ROUNDUP(J15*J16,2))</f>
        <v>0</v>
      </c>
      <c r="F21" s="83">
        <f>IF(OR(J15="",J15&gt;=J13),ROUNDUP(J13*J16*0.7,2),ROUNDUP(J15*J16*0.7,2))</f>
        <v>0</v>
      </c>
      <c r="G21" s="18">
        <f>ROUNDUP((SUMIF(G28:G43,$B$21,J28:J43))/39,2)</f>
        <v>0</v>
      </c>
      <c r="H21" s="18">
        <f>ROUNDUP(SUMIF(Q29:Q43,"JA",J29:J43)/39,2)</f>
        <v>0</v>
      </c>
      <c r="P21" s="19"/>
      <c r="Q21" s="10"/>
      <c r="S21" s="16"/>
      <c r="V21" s="11"/>
    </row>
    <row r="22" spans="2:22" ht="14.95" customHeight="1" x14ac:dyDescent="0.2">
      <c r="B22" s="144" t="s">
        <v>63</v>
      </c>
      <c r="C22" s="144"/>
      <c r="D22" s="144"/>
      <c r="E22" s="17">
        <f>IF(J15="",ROUNDUP(J14*J17,2),ROUNDUP(J15*J17,2))</f>
        <v>0</v>
      </c>
      <c r="F22" s="84">
        <f>IF(OR(J15="",J15&gt;J13),ROUNDUP(J13*J17*0.7,2),ROUNDUP(J15*J17*0.7,2))</f>
        <v>0</v>
      </c>
      <c r="G22" s="18">
        <f>ROUNDUP((SUMIF(G29:G43,$B$22,J29:J43))/39,2)</f>
        <v>0</v>
      </c>
      <c r="H22" s="18">
        <f>ROUNDUP(SUMIF(P29:P43,"JA",J29:J43)/39,2)</f>
        <v>0</v>
      </c>
      <c r="P22" s="19"/>
      <c r="Q22" s="10"/>
      <c r="S22" s="16"/>
      <c r="V22" s="11"/>
    </row>
    <row r="23" spans="2:22" ht="14.95" customHeight="1" x14ac:dyDescent="0.25">
      <c r="B23" s="145" t="s">
        <v>8</v>
      </c>
      <c r="C23" s="145"/>
      <c r="D23" s="145"/>
      <c r="E23" s="20">
        <f>IF(NOT(J15=""),SUM(E21:E22),IF(SUM(E21:E22)&lt;0.7,0.7,SUM(E21:E22)))</f>
        <v>0.7</v>
      </c>
      <c r="F23" s="20">
        <f t="shared" ref="F23" si="0">SUM(F21+F22)</f>
        <v>0</v>
      </c>
      <c r="G23" s="115">
        <f>SUM(G21+G22)</f>
        <v>0</v>
      </c>
      <c r="H23" s="115">
        <f>SUM(H21+H22)</f>
        <v>0</v>
      </c>
      <c r="P23" s="21"/>
      <c r="Q23" s="10"/>
      <c r="S23" s="16"/>
      <c r="V23" s="11"/>
    </row>
    <row r="24" spans="2:22" ht="44.5" customHeight="1" x14ac:dyDescent="0.25">
      <c r="B24" s="129" t="s">
        <v>57</v>
      </c>
      <c r="C24" s="129"/>
      <c r="D24" s="129"/>
      <c r="E24" s="129"/>
      <c r="F24" s="129"/>
      <c r="G24" s="129"/>
      <c r="H24" s="129"/>
      <c r="I24" s="129"/>
      <c r="J24" s="129"/>
      <c r="Q24" s="21"/>
      <c r="R24" s="21"/>
      <c r="S24" s="22"/>
      <c r="V24" s="11"/>
    </row>
    <row r="25" spans="2:22" ht="12.25" customHeight="1" x14ac:dyDescent="0.2">
      <c r="Q25" s="21"/>
      <c r="R25" s="21"/>
      <c r="S25" s="22"/>
      <c r="V25" s="11"/>
    </row>
    <row r="26" spans="2:22" ht="41.45" customHeight="1" x14ac:dyDescent="0.3">
      <c r="B26" s="148" t="s">
        <v>10</v>
      </c>
      <c r="C26" s="148"/>
      <c r="D26" s="148"/>
      <c r="E26" s="148"/>
      <c r="F26" s="148"/>
      <c r="G26" s="148"/>
      <c r="H26" s="148"/>
      <c r="I26" s="148"/>
      <c r="L26" s="149" t="s">
        <v>23</v>
      </c>
      <c r="M26" s="150"/>
      <c r="N26" s="88"/>
      <c r="V26" s="11"/>
    </row>
    <row r="27" spans="2:22" ht="53.7" customHeight="1" x14ac:dyDescent="0.25">
      <c r="B27" s="23" t="s">
        <v>14</v>
      </c>
      <c r="C27" s="142" t="s">
        <v>3</v>
      </c>
      <c r="D27" s="142"/>
      <c r="E27" s="24" t="s">
        <v>4</v>
      </c>
      <c r="F27" s="24" t="s">
        <v>9</v>
      </c>
      <c r="G27" s="24" t="s">
        <v>5</v>
      </c>
      <c r="H27" s="24" t="s">
        <v>70</v>
      </c>
      <c r="I27" s="23" t="s">
        <v>18</v>
      </c>
      <c r="J27" s="24" t="s">
        <v>69</v>
      </c>
      <c r="K27" s="24" t="s">
        <v>29</v>
      </c>
      <c r="L27" s="24" t="s">
        <v>19</v>
      </c>
      <c r="M27" s="24" t="s">
        <v>20</v>
      </c>
      <c r="N27" s="24" t="s">
        <v>28</v>
      </c>
      <c r="V27" s="11"/>
    </row>
    <row r="28" spans="2:22" ht="1.4" customHeight="1" x14ac:dyDescent="0.2">
      <c r="B28" s="25"/>
      <c r="C28" s="26"/>
      <c r="D28" s="26"/>
      <c r="E28" s="26"/>
      <c r="F28" s="26"/>
      <c r="G28" s="26"/>
      <c r="H28" s="27"/>
      <c r="I28" s="28"/>
      <c r="J28" s="26"/>
      <c r="K28" s="26"/>
      <c r="L28" s="26"/>
      <c r="M28" s="26"/>
      <c r="N28" s="29"/>
      <c r="V28" s="11"/>
    </row>
    <row r="29" spans="2:22" ht="12.9" x14ac:dyDescent="0.2">
      <c r="B29" s="30">
        <v>1</v>
      </c>
      <c r="C29" s="146"/>
      <c r="D29" s="147"/>
      <c r="E29" s="35"/>
      <c r="F29" s="32"/>
      <c r="G29" s="31"/>
      <c r="H29" s="33"/>
      <c r="I29" s="5"/>
      <c r="J29" s="34"/>
      <c r="K29" s="31"/>
      <c r="L29" s="35"/>
      <c r="M29" s="36"/>
      <c r="N29" s="5"/>
      <c r="P29" s="65" t="str">
        <f>IF(AND(G29="Sozialpädagogin/Sozialpädagoge",K29="festangestellt"),"ja"," " )</f>
        <v xml:space="preserve"> </v>
      </c>
      <c r="Q29" s="65" t="str">
        <f>IF(AND(G29="Ausbildungsbegleiterin/Ausbildungsbegleiter",K29="festangestellt"),"ja"," " )</f>
        <v xml:space="preserve"> </v>
      </c>
      <c r="S29" s="37"/>
      <c r="V29" s="11"/>
    </row>
    <row r="30" spans="2:22" ht="12.9" x14ac:dyDescent="0.2">
      <c r="B30" s="38">
        <v>2</v>
      </c>
      <c r="C30" s="141"/>
      <c r="D30" s="125"/>
      <c r="E30" s="39"/>
      <c r="F30" s="40"/>
      <c r="G30" s="116"/>
      <c r="H30" s="33"/>
      <c r="I30" s="5"/>
      <c r="J30" s="41"/>
      <c r="K30" s="39"/>
      <c r="L30" s="39"/>
      <c r="M30" s="42"/>
      <c r="N30" s="5"/>
      <c r="P30" s="65" t="str">
        <f t="shared" ref="P30:P43" si="1">IF(AND(G30="Sozialpädagogin/Sozialpädagoge",K30="festangestellt"),"ja"," " )</f>
        <v xml:space="preserve"> </v>
      </c>
      <c r="Q30" s="65" t="str">
        <f t="shared" ref="Q30:Q43" si="2">IF(AND(G30="Ausbildungsbegleiterin/Ausbildungsbegleiter",K30="festangestellt"),"ja"," " )</f>
        <v xml:space="preserve"> </v>
      </c>
      <c r="S30" s="37"/>
      <c r="V30" s="11"/>
    </row>
    <row r="31" spans="2:22" ht="12.9" x14ac:dyDescent="0.2">
      <c r="B31" s="38">
        <v>3</v>
      </c>
      <c r="C31" s="125"/>
      <c r="D31" s="125"/>
      <c r="E31" s="39"/>
      <c r="F31" s="40"/>
      <c r="G31" s="116"/>
      <c r="H31" s="33"/>
      <c r="I31" s="5"/>
      <c r="J31" s="41"/>
      <c r="K31" s="39"/>
      <c r="L31" s="39"/>
      <c r="M31" s="42"/>
      <c r="N31" s="5"/>
      <c r="P31" s="65" t="str">
        <f t="shared" si="1"/>
        <v xml:space="preserve"> </v>
      </c>
      <c r="Q31" s="65" t="str">
        <f t="shared" si="2"/>
        <v xml:space="preserve"> </v>
      </c>
      <c r="S31" s="37"/>
      <c r="V31" s="11"/>
    </row>
    <row r="32" spans="2:22" ht="12.9" x14ac:dyDescent="0.2">
      <c r="B32" s="38">
        <v>4</v>
      </c>
      <c r="C32" s="125"/>
      <c r="D32" s="125"/>
      <c r="E32" s="39"/>
      <c r="F32" s="40"/>
      <c r="G32" s="116"/>
      <c r="H32" s="33"/>
      <c r="I32" s="5"/>
      <c r="J32" s="41"/>
      <c r="K32" s="39"/>
      <c r="L32" s="39"/>
      <c r="M32" s="42"/>
      <c r="N32" s="5"/>
      <c r="P32" s="65" t="str">
        <f t="shared" si="1"/>
        <v xml:space="preserve"> </v>
      </c>
      <c r="Q32" s="65" t="str">
        <f t="shared" si="2"/>
        <v xml:space="preserve"> </v>
      </c>
      <c r="S32" s="37"/>
      <c r="V32" s="11"/>
    </row>
    <row r="33" spans="2:22" ht="12.9" x14ac:dyDescent="0.2">
      <c r="B33" s="38">
        <v>5</v>
      </c>
      <c r="C33" s="125"/>
      <c r="D33" s="125"/>
      <c r="E33" s="39"/>
      <c r="F33" s="40"/>
      <c r="G33" s="116"/>
      <c r="H33" s="33"/>
      <c r="I33" s="5"/>
      <c r="J33" s="41"/>
      <c r="K33" s="39"/>
      <c r="L33" s="39"/>
      <c r="M33" s="42"/>
      <c r="N33" s="5"/>
      <c r="P33" s="65" t="str">
        <f t="shared" si="1"/>
        <v xml:space="preserve"> </v>
      </c>
      <c r="Q33" s="65" t="str">
        <f t="shared" si="2"/>
        <v xml:space="preserve"> </v>
      </c>
      <c r="V33" s="11"/>
    </row>
    <row r="34" spans="2:22" ht="12.9" x14ac:dyDescent="0.2">
      <c r="B34" s="38">
        <v>6</v>
      </c>
      <c r="C34" s="125"/>
      <c r="D34" s="125"/>
      <c r="E34" s="39"/>
      <c r="F34" s="40"/>
      <c r="G34" s="116"/>
      <c r="H34" s="33"/>
      <c r="I34" s="5"/>
      <c r="J34" s="41"/>
      <c r="K34" s="39"/>
      <c r="L34" s="39"/>
      <c r="M34" s="42"/>
      <c r="N34" s="5"/>
      <c r="P34" s="65" t="str">
        <f t="shared" si="1"/>
        <v xml:space="preserve"> </v>
      </c>
      <c r="Q34" s="65" t="str">
        <f t="shared" si="2"/>
        <v xml:space="preserve"> </v>
      </c>
      <c r="V34" s="11"/>
    </row>
    <row r="35" spans="2:22" ht="12.9" x14ac:dyDescent="0.2">
      <c r="B35" s="38">
        <v>7</v>
      </c>
      <c r="C35" s="125"/>
      <c r="D35" s="125"/>
      <c r="E35" s="39"/>
      <c r="F35" s="40"/>
      <c r="G35" s="116"/>
      <c r="H35" s="33"/>
      <c r="I35" s="5"/>
      <c r="J35" s="41"/>
      <c r="K35" s="39"/>
      <c r="L35" s="39"/>
      <c r="M35" s="42"/>
      <c r="N35" s="5"/>
      <c r="P35" s="65" t="str">
        <f t="shared" si="1"/>
        <v xml:space="preserve"> </v>
      </c>
      <c r="Q35" s="65" t="str">
        <f t="shared" si="2"/>
        <v xml:space="preserve"> </v>
      </c>
      <c r="V35" s="11"/>
    </row>
    <row r="36" spans="2:22" s="43" customFormat="1" ht="12.9" x14ac:dyDescent="0.2">
      <c r="B36" s="38">
        <v>8</v>
      </c>
      <c r="C36" s="125"/>
      <c r="D36" s="125"/>
      <c r="E36" s="39"/>
      <c r="F36" s="40"/>
      <c r="G36" s="116"/>
      <c r="H36" s="33"/>
      <c r="I36" s="5"/>
      <c r="J36" s="41"/>
      <c r="K36" s="39"/>
      <c r="L36" s="39"/>
      <c r="M36" s="42"/>
      <c r="N36" s="5"/>
      <c r="P36" s="65" t="str">
        <f t="shared" si="1"/>
        <v xml:space="preserve"> </v>
      </c>
      <c r="Q36" s="65" t="str">
        <f t="shared" si="2"/>
        <v xml:space="preserve"> </v>
      </c>
      <c r="V36" s="11"/>
    </row>
    <row r="37" spans="2:22" ht="12.9" x14ac:dyDescent="0.2">
      <c r="B37" s="38">
        <v>9</v>
      </c>
      <c r="C37" s="125"/>
      <c r="D37" s="125"/>
      <c r="E37" s="39"/>
      <c r="F37" s="40"/>
      <c r="G37" s="116"/>
      <c r="H37" s="33"/>
      <c r="I37" s="5"/>
      <c r="J37" s="41"/>
      <c r="K37" s="39"/>
      <c r="L37" s="39"/>
      <c r="M37" s="42"/>
      <c r="N37" s="5"/>
      <c r="P37" s="65" t="str">
        <f t="shared" si="1"/>
        <v xml:space="preserve"> </v>
      </c>
      <c r="Q37" s="65" t="str">
        <f t="shared" si="2"/>
        <v xml:space="preserve"> </v>
      </c>
      <c r="V37" s="11"/>
    </row>
    <row r="38" spans="2:22" ht="12.9" x14ac:dyDescent="0.2">
      <c r="B38" s="38">
        <v>10</v>
      </c>
      <c r="C38" s="125"/>
      <c r="D38" s="125"/>
      <c r="E38" s="39"/>
      <c r="F38" s="40"/>
      <c r="G38" s="116"/>
      <c r="H38" s="33"/>
      <c r="I38" s="5"/>
      <c r="J38" s="41"/>
      <c r="K38" s="39"/>
      <c r="L38" s="39"/>
      <c r="M38" s="42"/>
      <c r="N38" s="5"/>
      <c r="P38" s="65" t="str">
        <f t="shared" si="1"/>
        <v xml:space="preserve"> </v>
      </c>
      <c r="Q38" s="65" t="str">
        <f t="shared" si="2"/>
        <v xml:space="preserve"> </v>
      </c>
      <c r="V38" s="11"/>
    </row>
    <row r="39" spans="2:22" ht="12.9" x14ac:dyDescent="0.2">
      <c r="B39" s="38">
        <v>11</v>
      </c>
      <c r="C39" s="125"/>
      <c r="D39" s="125"/>
      <c r="E39" s="39"/>
      <c r="F39" s="40"/>
      <c r="G39" s="116"/>
      <c r="H39" s="33"/>
      <c r="I39" s="5"/>
      <c r="J39" s="41"/>
      <c r="K39" s="39"/>
      <c r="L39" s="39"/>
      <c r="M39" s="42"/>
      <c r="N39" s="5"/>
      <c r="P39" s="65" t="str">
        <f t="shared" si="1"/>
        <v xml:space="preserve"> </v>
      </c>
      <c r="Q39" s="65" t="str">
        <f t="shared" si="2"/>
        <v xml:space="preserve"> </v>
      </c>
      <c r="V39" s="11"/>
    </row>
    <row r="40" spans="2:22" ht="12.9" x14ac:dyDescent="0.2">
      <c r="B40" s="38">
        <v>12</v>
      </c>
      <c r="C40" s="125"/>
      <c r="D40" s="125"/>
      <c r="E40" s="39"/>
      <c r="F40" s="40"/>
      <c r="G40" s="116"/>
      <c r="H40" s="33"/>
      <c r="I40" s="5"/>
      <c r="J40" s="41"/>
      <c r="K40" s="39"/>
      <c r="L40" s="39"/>
      <c r="M40" s="42"/>
      <c r="N40" s="5"/>
      <c r="P40" s="65" t="str">
        <f t="shared" si="1"/>
        <v xml:space="preserve"> </v>
      </c>
      <c r="Q40" s="65" t="str">
        <f t="shared" si="2"/>
        <v xml:space="preserve"> </v>
      </c>
      <c r="V40" s="11"/>
    </row>
    <row r="41" spans="2:22" ht="12.9" x14ac:dyDescent="0.2">
      <c r="B41" s="38">
        <v>13</v>
      </c>
      <c r="C41" s="125"/>
      <c r="D41" s="125"/>
      <c r="E41" s="39"/>
      <c r="F41" s="40"/>
      <c r="G41" s="116"/>
      <c r="H41" s="33"/>
      <c r="I41" s="5"/>
      <c r="J41" s="41"/>
      <c r="K41" s="39"/>
      <c r="L41" s="39"/>
      <c r="M41" s="42"/>
      <c r="N41" s="5"/>
      <c r="P41" s="65" t="str">
        <f t="shared" si="1"/>
        <v xml:space="preserve"> </v>
      </c>
      <c r="Q41" s="65" t="str">
        <f t="shared" si="2"/>
        <v xml:space="preserve"> </v>
      </c>
      <c r="V41" s="11"/>
    </row>
    <row r="42" spans="2:22" ht="12.9" x14ac:dyDescent="0.2">
      <c r="B42" s="38">
        <v>14</v>
      </c>
      <c r="C42" s="125"/>
      <c r="D42" s="125"/>
      <c r="E42" s="39"/>
      <c r="F42" s="40"/>
      <c r="G42" s="116"/>
      <c r="H42" s="33"/>
      <c r="I42" s="5"/>
      <c r="J42" s="41"/>
      <c r="K42" s="39"/>
      <c r="L42" s="39"/>
      <c r="M42" s="42"/>
      <c r="N42" s="5"/>
      <c r="P42" s="65" t="str">
        <f t="shared" si="1"/>
        <v xml:space="preserve"> </v>
      </c>
      <c r="Q42" s="65" t="str">
        <f t="shared" si="2"/>
        <v xml:space="preserve"> </v>
      </c>
      <c r="V42" s="11"/>
    </row>
    <row r="43" spans="2:22" ht="12.9" x14ac:dyDescent="0.2">
      <c r="B43" s="38">
        <v>15</v>
      </c>
      <c r="C43" s="125"/>
      <c r="D43" s="125"/>
      <c r="E43" s="39"/>
      <c r="F43" s="40"/>
      <c r="G43" s="116"/>
      <c r="H43" s="33"/>
      <c r="I43" s="5"/>
      <c r="J43" s="41"/>
      <c r="K43" s="39"/>
      <c r="L43" s="39"/>
      <c r="M43" s="42"/>
      <c r="N43" s="5"/>
      <c r="P43" s="65" t="str">
        <f t="shared" si="1"/>
        <v xml:space="preserve"> </v>
      </c>
      <c r="Q43" s="65" t="str">
        <f t="shared" si="2"/>
        <v xml:space="preserve"> </v>
      </c>
      <c r="V43" s="11"/>
    </row>
    <row r="44" spans="2:22" ht="14.95" customHeight="1" x14ac:dyDescent="0.2">
      <c r="B44" s="44"/>
      <c r="C44" s="45"/>
      <c r="D44" s="45"/>
      <c r="E44" s="44"/>
      <c r="F44" s="46"/>
      <c r="G44" s="44"/>
      <c r="H44" s="44"/>
      <c r="I44" s="47"/>
      <c r="J44" s="44"/>
      <c r="V44" s="11"/>
    </row>
    <row r="46" spans="2:22" ht="18.7" customHeight="1" x14ac:dyDescent="0.2">
      <c r="B46" s="136" t="s">
        <v>11</v>
      </c>
      <c r="C46" s="136"/>
      <c r="D46" s="136"/>
      <c r="E46" s="136"/>
      <c r="F46" s="136"/>
      <c r="G46" s="136"/>
      <c r="H46" s="136"/>
      <c r="I46" s="136"/>
    </row>
    <row r="47" spans="2:22" ht="43.5" customHeight="1" x14ac:dyDescent="0.25">
      <c r="B47" s="48"/>
      <c r="C47" s="48"/>
      <c r="D47" s="48"/>
      <c r="E47" s="48"/>
      <c r="F47" s="48"/>
      <c r="G47" s="48"/>
      <c r="H47" s="48"/>
      <c r="I47" s="48"/>
      <c r="L47" s="129" t="s">
        <v>67</v>
      </c>
      <c r="M47" s="129"/>
      <c r="N47" s="49"/>
    </row>
    <row r="48" spans="2:22" ht="55.7" customHeight="1" x14ac:dyDescent="0.25">
      <c r="B48" s="50" t="s">
        <v>2</v>
      </c>
      <c r="C48" s="142" t="s">
        <v>3</v>
      </c>
      <c r="D48" s="142"/>
      <c r="E48" s="24" t="s">
        <v>4</v>
      </c>
      <c r="F48" s="24" t="s">
        <v>9</v>
      </c>
      <c r="G48" s="24" t="s">
        <v>5</v>
      </c>
      <c r="H48" s="24" t="s">
        <v>70</v>
      </c>
      <c r="I48" s="23" t="s">
        <v>18</v>
      </c>
      <c r="J48" s="24" t="s">
        <v>68</v>
      </c>
      <c r="K48" s="24" t="s">
        <v>30</v>
      </c>
      <c r="L48" s="24" t="s">
        <v>19</v>
      </c>
      <c r="M48" s="24" t="s">
        <v>20</v>
      </c>
      <c r="N48" s="24" t="s">
        <v>28</v>
      </c>
    </row>
    <row r="49" spans="2:14" ht="2.0499999999999998" customHeight="1" x14ac:dyDescent="0.2">
      <c r="B49" s="25"/>
      <c r="C49" s="133"/>
      <c r="D49" s="134"/>
      <c r="E49" s="26"/>
      <c r="F49" s="26"/>
      <c r="G49" s="26"/>
      <c r="H49" s="27"/>
      <c r="I49" s="51"/>
      <c r="J49" s="26"/>
      <c r="K49" s="26"/>
      <c r="L49" s="26"/>
      <c r="M49" s="26"/>
      <c r="N49" s="29"/>
    </row>
    <row r="50" spans="2:14" ht="12.9" x14ac:dyDescent="0.2">
      <c r="B50" s="30">
        <v>1</v>
      </c>
      <c r="C50" s="132"/>
      <c r="D50" s="132"/>
      <c r="E50" s="31"/>
      <c r="F50" s="52"/>
      <c r="G50" s="31"/>
      <c r="H50" s="33"/>
      <c r="I50" s="5"/>
      <c r="J50" s="34"/>
      <c r="K50" s="31"/>
      <c r="L50" s="31"/>
      <c r="M50" s="36"/>
      <c r="N50" s="5"/>
    </row>
    <row r="51" spans="2:14" ht="12.9" x14ac:dyDescent="0.2">
      <c r="B51" s="38">
        <v>2</v>
      </c>
      <c r="C51" s="125"/>
      <c r="D51" s="125"/>
      <c r="E51" s="39"/>
      <c r="F51" s="53"/>
      <c r="G51" s="124"/>
      <c r="H51" s="33"/>
      <c r="I51" s="5"/>
      <c r="J51" s="41"/>
      <c r="K51" s="39"/>
      <c r="L51" s="39"/>
      <c r="M51" s="42"/>
      <c r="N51" s="5"/>
    </row>
    <row r="52" spans="2:14" ht="12.9" x14ac:dyDescent="0.2">
      <c r="B52" s="38">
        <v>3</v>
      </c>
      <c r="C52" s="125"/>
      <c r="D52" s="125"/>
      <c r="E52" s="39"/>
      <c r="F52" s="53"/>
      <c r="G52" s="124"/>
      <c r="H52" s="33"/>
      <c r="I52" s="5"/>
      <c r="J52" s="41"/>
      <c r="K52" s="39"/>
      <c r="L52" s="39"/>
      <c r="M52" s="42"/>
      <c r="N52" s="5"/>
    </row>
    <row r="53" spans="2:14" ht="12.9" x14ac:dyDescent="0.2">
      <c r="B53" s="38">
        <v>4</v>
      </c>
      <c r="C53" s="125"/>
      <c r="D53" s="125"/>
      <c r="E53" s="39"/>
      <c r="F53" s="53"/>
      <c r="G53" s="124"/>
      <c r="H53" s="33"/>
      <c r="I53" s="5"/>
      <c r="J53" s="41"/>
      <c r="K53" s="39"/>
      <c r="L53" s="39"/>
      <c r="M53" s="42"/>
      <c r="N53" s="5"/>
    </row>
    <row r="54" spans="2:14" ht="12.9" x14ac:dyDescent="0.2">
      <c r="B54" s="38">
        <v>5</v>
      </c>
      <c r="C54" s="125"/>
      <c r="D54" s="125"/>
      <c r="E54" s="39"/>
      <c r="F54" s="53"/>
      <c r="G54" s="124"/>
      <c r="H54" s="33"/>
      <c r="I54" s="5"/>
      <c r="J54" s="41"/>
      <c r="K54" s="39"/>
      <c r="L54" s="39"/>
      <c r="M54" s="42"/>
      <c r="N54" s="5"/>
    </row>
    <row r="55" spans="2:14" ht="12.9" x14ac:dyDescent="0.2">
      <c r="B55" s="38">
        <v>6</v>
      </c>
      <c r="C55" s="125"/>
      <c r="D55" s="125"/>
      <c r="E55" s="39"/>
      <c r="F55" s="53"/>
      <c r="G55" s="124"/>
      <c r="H55" s="33"/>
      <c r="I55" s="5"/>
      <c r="J55" s="41"/>
      <c r="K55" s="39"/>
      <c r="L55" s="39"/>
      <c r="M55" s="42"/>
      <c r="N55" s="5"/>
    </row>
    <row r="56" spans="2:14" ht="12.9" x14ac:dyDescent="0.2">
      <c r="B56" s="38">
        <v>7</v>
      </c>
      <c r="C56" s="125"/>
      <c r="D56" s="125"/>
      <c r="E56" s="39"/>
      <c r="F56" s="53"/>
      <c r="G56" s="124"/>
      <c r="H56" s="33"/>
      <c r="I56" s="5"/>
      <c r="J56" s="41"/>
      <c r="K56" s="39"/>
      <c r="L56" s="39"/>
      <c r="M56" s="42"/>
      <c r="N56" s="5"/>
    </row>
    <row r="57" spans="2:14" ht="12.9" x14ac:dyDescent="0.2">
      <c r="B57" s="38">
        <v>8</v>
      </c>
      <c r="C57" s="125"/>
      <c r="D57" s="125"/>
      <c r="E57" s="39"/>
      <c r="F57" s="53"/>
      <c r="G57" s="124"/>
      <c r="H57" s="33"/>
      <c r="I57" s="5"/>
      <c r="J57" s="41"/>
      <c r="K57" s="39"/>
      <c r="L57" s="39"/>
      <c r="M57" s="42"/>
      <c r="N57" s="5"/>
    </row>
    <row r="58" spans="2:14" ht="12.9" x14ac:dyDescent="0.2">
      <c r="B58" s="38">
        <v>9</v>
      </c>
      <c r="C58" s="125"/>
      <c r="D58" s="125"/>
      <c r="E58" s="39"/>
      <c r="F58" s="53"/>
      <c r="G58" s="124"/>
      <c r="H58" s="33"/>
      <c r="I58" s="5"/>
      <c r="J58" s="41"/>
      <c r="K58" s="39"/>
      <c r="L58" s="39"/>
      <c r="M58" s="42"/>
      <c r="N58" s="5"/>
    </row>
    <row r="59" spans="2:14" ht="12.9" x14ac:dyDescent="0.2">
      <c r="B59" s="38">
        <v>10</v>
      </c>
      <c r="C59" s="125"/>
      <c r="D59" s="125"/>
      <c r="E59" s="39"/>
      <c r="F59" s="53"/>
      <c r="G59" s="124"/>
      <c r="H59" s="33"/>
      <c r="I59" s="5"/>
      <c r="J59" s="41"/>
      <c r="K59" s="39"/>
      <c r="L59" s="39"/>
      <c r="M59" s="42"/>
      <c r="N59" s="5"/>
    </row>
    <row r="61" spans="2:14" ht="29.25" customHeight="1" x14ac:dyDescent="0.25">
      <c r="B61" s="135" t="s">
        <v>31</v>
      </c>
      <c r="C61" s="135"/>
      <c r="D61" s="135"/>
      <c r="E61" s="135"/>
      <c r="F61" s="135"/>
      <c r="G61" s="135"/>
      <c r="H61" s="135"/>
      <c r="I61" s="135"/>
      <c r="J61" s="135"/>
      <c r="K61" s="135"/>
      <c r="L61" s="135"/>
      <c r="M61" s="135"/>
      <c r="N61" s="135"/>
    </row>
    <row r="62" spans="2:14" ht="62.5" customHeight="1" thickBot="1" x14ac:dyDescent="0.25">
      <c r="J62" s="54"/>
      <c r="K62" s="55"/>
      <c r="L62" s="55"/>
      <c r="M62" s="56"/>
      <c r="N62" s="56"/>
    </row>
    <row r="63" spans="2:14" ht="14.95" customHeight="1" x14ac:dyDescent="0.25">
      <c r="J63" s="57" t="s">
        <v>21</v>
      </c>
      <c r="K63" s="58"/>
      <c r="L63" s="59"/>
      <c r="M63" s="131" t="s">
        <v>22</v>
      </c>
      <c r="N63" s="131"/>
    </row>
  </sheetData>
  <sheetProtection algorithmName="SHA-512" hashValue="ARnSEyXDRMzBIeYsCQudQ2g968q6DqfiTVSzYSU31KNi3A+sFRyFu0uUq2irN9pxkKlDpZQwxcAiRKx0Elq5TQ==" saltValue="u2c7u8k8rcBA7kWo9Fc7gQ==" spinCount="100000" sheet="1" selectLockedCells="1"/>
  <dataConsolidate/>
  <mergeCells count="65">
    <mergeCell ref="F6:J6"/>
    <mergeCell ref="F8:J8"/>
    <mergeCell ref="C31:D31"/>
    <mergeCell ref="G19:H19"/>
    <mergeCell ref="B13:I13"/>
    <mergeCell ref="B16:I16"/>
    <mergeCell ref="B14:I14"/>
    <mergeCell ref="L26:M26"/>
    <mergeCell ref="B3:J3"/>
    <mergeCell ref="B4:E4"/>
    <mergeCell ref="B5:E5"/>
    <mergeCell ref="B6:E6"/>
    <mergeCell ref="F4:J4"/>
    <mergeCell ref="F5:J5"/>
    <mergeCell ref="F9:J9"/>
    <mergeCell ref="B11:I11"/>
    <mergeCell ref="B10:E10"/>
    <mergeCell ref="F10:J10"/>
    <mergeCell ref="B9:E9"/>
    <mergeCell ref="F7:J7"/>
    <mergeCell ref="B8:E8"/>
    <mergeCell ref="B12:I12"/>
    <mergeCell ref="B7:E7"/>
    <mergeCell ref="C48:D48"/>
    <mergeCell ref="C33:D33"/>
    <mergeCell ref="C40:D40"/>
    <mergeCell ref="C41:D41"/>
    <mergeCell ref="C42:D42"/>
    <mergeCell ref="C43:D43"/>
    <mergeCell ref="C39:D39"/>
    <mergeCell ref="C34:D34"/>
    <mergeCell ref="C35:D35"/>
    <mergeCell ref="C36:D36"/>
    <mergeCell ref="B61:N61"/>
    <mergeCell ref="C37:D37"/>
    <mergeCell ref="C38:D38"/>
    <mergeCell ref="B46:I46"/>
    <mergeCell ref="B1:I1"/>
    <mergeCell ref="C32:D32"/>
    <mergeCell ref="B19:C19"/>
    <mergeCell ref="B20:C20"/>
    <mergeCell ref="E19:F19"/>
    <mergeCell ref="C30:D30"/>
    <mergeCell ref="C27:D27"/>
    <mergeCell ref="B21:D21"/>
    <mergeCell ref="B22:D22"/>
    <mergeCell ref="B23:D23"/>
    <mergeCell ref="C29:D29"/>
    <mergeCell ref="B26:I26"/>
    <mergeCell ref="C56:D56"/>
    <mergeCell ref="B15:I15"/>
    <mergeCell ref="B24:J24"/>
    <mergeCell ref="B17:I17"/>
    <mergeCell ref="M63:N63"/>
    <mergeCell ref="L47:M47"/>
    <mergeCell ref="C50:D50"/>
    <mergeCell ref="C51:D51"/>
    <mergeCell ref="C52:D52"/>
    <mergeCell ref="C57:D57"/>
    <mergeCell ref="C58:D58"/>
    <mergeCell ref="C59:D59"/>
    <mergeCell ref="C49:D49"/>
    <mergeCell ref="C53:D53"/>
    <mergeCell ref="C54:D54"/>
    <mergeCell ref="C55:D55"/>
  </mergeCells>
  <phoneticPr fontId="0" type="noConversion"/>
  <conditionalFormatting sqref="F4:J9">
    <cfRule type="cellIs" dxfId="25" priority="16" operator="equal">
      <formula>""</formula>
    </cfRule>
  </conditionalFormatting>
  <conditionalFormatting sqref="F10:J10">
    <cfRule type="cellIs" dxfId="24" priority="15" operator="equal">
      <formula>""</formula>
    </cfRule>
  </conditionalFormatting>
  <conditionalFormatting sqref="J11">
    <cfRule type="cellIs" dxfId="23" priority="14" operator="equal">
      <formula>""</formula>
    </cfRule>
  </conditionalFormatting>
  <conditionalFormatting sqref="J12">
    <cfRule type="cellIs" dxfId="22" priority="13" operator="equal">
      <formula>""</formula>
    </cfRule>
  </conditionalFormatting>
  <conditionalFormatting sqref="J14:J15">
    <cfRule type="cellIs" dxfId="21" priority="12" operator="equal">
      <formula>""</formula>
    </cfRule>
  </conditionalFormatting>
  <conditionalFormatting sqref="J16">
    <cfRule type="cellIs" dxfId="20" priority="10" operator="equal">
      <formula>""</formula>
    </cfRule>
  </conditionalFormatting>
  <conditionalFormatting sqref="J17">
    <cfRule type="cellIs" dxfId="19" priority="9" operator="equal">
      <formula>""</formula>
    </cfRule>
  </conditionalFormatting>
  <conditionalFormatting sqref="G23">
    <cfRule type="cellIs" dxfId="18" priority="8" operator="greaterThanOrEqual">
      <formula>$E$23</formula>
    </cfRule>
  </conditionalFormatting>
  <conditionalFormatting sqref="G21">
    <cfRule type="cellIs" dxfId="17" priority="18" stopIfTrue="1" operator="lessThan">
      <formula>$E$21</formula>
    </cfRule>
    <cfRule type="cellIs" dxfId="16" priority="24" stopIfTrue="1" operator="greaterThanOrEqual">
      <formula>$E$21</formula>
    </cfRule>
  </conditionalFormatting>
  <conditionalFormatting sqref="G22">
    <cfRule type="cellIs" dxfId="15" priority="6" operator="greaterThanOrEqual">
      <formula>$E$22</formula>
    </cfRule>
    <cfRule type="cellIs" dxfId="14" priority="7" operator="lessThan">
      <formula>$E$22</formula>
    </cfRule>
  </conditionalFormatting>
  <conditionalFormatting sqref="H21">
    <cfRule type="cellIs" dxfId="13" priority="4" stopIfTrue="1" operator="lessThan">
      <formula>$E$21</formula>
    </cfRule>
    <cfRule type="cellIs" dxfId="12" priority="5" stopIfTrue="1" operator="greaterThanOrEqual">
      <formula>$E$21</formula>
    </cfRule>
  </conditionalFormatting>
  <conditionalFormatting sqref="H22">
    <cfRule type="cellIs" dxfId="11" priority="2" operator="greaterThanOrEqual">
      <formula>$E$22</formula>
    </cfRule>
    <cfRule type="cellIs" dxfId="10" priority="3" operator="lessThan">
      <formula>$E$22</formula>
    </cfRule>
  </conditionalFormatting>
  <conditionalFormatting sqref="H23">
    <cfRule type="cellIs" dxfId="9" priority="1" operator="greaterThanOrEqual">
      <formula>$E$23</formula>
    </cfRule>
  </conditionalFormatting>
  <dataValidations count="5">
    <dataValidation type="whole" operator="greaterThanOrEqual" allowBlank="1" showInputMessage="1" showErrorMessage="1" error="Bitte geben Sie hier mindestens die Mindestplatzzahl ein." sqref="J14" xr:uid="{00000000-0002-0000-0100-000000000000}">
      <formula1>J13</formula1>
    </dataValidation>
    <dataValidation type="list" allowBlank="1" showInputMessage="1" showErrorMessage="1" sqref="K50:K59 K29:K43" xr:uid="{00000000-0002-0000-0100-000001000000}">
      <formula1>"festangestellt, Honorarkraft/Sonstiges"</formula1>
    </dataValidation>
    <dataValidation type="list" allowBlank="1" showInputMessage="1" showErrorMessage="1" sqref="F10" xr:uid="{00000000-0002-0000-0100-000002000000}">
      <formula1>_Anlass_Einreichung_P.2</formula1>
    </dataValidation>
    <dataValidation operator="lessThanOrEqual" allowBlank="1" showInputMessage="1" showErrorMessage="1" error="Bitte beachten Sie, dass hier nicht mehr als die Mindestplatzzahl + Anzahl wirksam abgerufener Einzelabrufe angegeben werden kann." sqref="J15" xr:uid="{00000000-0002-0000-0100-000003000000}"/>
    <dataValidation type="list" allowBlank="1" showInputMessage="1" showErrorMessage="1" sqref="G29:G43 G50:G59" xr:uid="{00000000-0002-0000-0100-000004000000}">
      <formula1>"Ausbildungsbegleiterin/Ausbildungsbegleiter, Sozialpädagogin/Sozialpädagoge"</formula1>
    </dataValidation>
  </dataValidations>
  <pageMargins left="0.39370078740157483" right="0.31496062992125984" top="0.34" bottom="0.25" header="0.33" footer="0.19685039370078741"/>
  <pageSetup paperSize="9" scale="48" fitToHeight="0" orientation="landscape" r:id="rId1"/>
  <headerFooter alignWithMargins="0">
    <oddFooter>&amp;RSeite &amp;P von &amp;N</oddFooter>
  </headerFooter>
  <legacy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100-000006000000}">
          <x14:formula1>
            <xm:f>strg!$B$2:$B$15</xm:f>
          </x14:formula1>
          <xm:sqref>J16</xm:sqref>
        </x14:dataValidation>
        <x14:dataValidation type="list" allowBlank="1" showInputMessage="1" showErrorMessage="1" xr:uid="{00000000-0002-0000-0100-000007000000}">
          <x14:formula1>
            <xm:f>strg!$C$2:$C$16</xm:f>
          </x14:formula1>
          <xm:sqref>J17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6" tint="0.39997558519241921"/>
    <pageSetUpPr fitToPage="1"/>
  </sheetPr>
  <dimension ref="A1:A16"/>
  <sheetViews>
    <sheetView showGridLines="0" zoomScaleNormal="100" workbookViewId="0"/>
  </sheetViews>
  <sheetFormatPr baseColWidth="10" defaultRowHeight="12.9" x14ac:dyDescent="0.2"/>
  <cols>
    <col min="1" max="1" width="90.25" style="1" customWidth="1"/>
  </cols>
  <sheetData>
    <row r="1" spans="1:1" ht="13.6" x14ac:dyDescent="0.25">
      <c r="A1" s="4" t="s">
        <v>58</v>
      </c>
    </row>
    <row r="3" spans="1:1" x14ac:dyDescent="0.2">
      <c r="A3" s="3" t="s">
        <v>12</v>
      </c>
    </row>
    <row r="4" spans="1:1" ht="109.4" customHeight="1" x14ac:dyDescent="0.2">
      <c r="A4" s="118" t="s">
        <v>59</v>
      </c>
    </row>
    <row r="5" spans="1:1" x14ac:dyDescent="0.2">
      <c r="A5" s="2"/>
    </row>
    <row r="6" spans="1:1" x14ac:dyDescent="0.2">
      <c r="A6" s="3" t="s">
        <v>0</v>
      </c>
    </row>
    <row r="7" spans="1:1" ht="119.55" customHeight="1" x14ac:dyDescent="0.2">
      <c r="A7" s="118" t="s">
        <v>75</v>
      </c>
    </row>
    <row r="8" spans="1:1" x14ac:dyDescent="0.2">
      <c r="A8" s="2"/>
    </row>
    <row r="9" spans="1:1" x14ac:dyDescent="0.2">
      <c r="A9" s="3" t="s">
        <v>10</v>
      </c>
    </row>
    <row r="10" spans="1:1" ht="42.8" customHeight="1" x14ac:dyDescent="0.2">
      <c r="A10" s="118" t="s">
        <v>76</v>
      </c>
    </row>
    <row r="11" spans="1:1" x14ac:dyDescent="0.2">
      <c r="A11" s="2"/>
    </row>
    <row r="12" spans="1:1" x14ac:dyDescent="0.2">
      <c r="A12" s="3" t="s">
        <v>13</v>
      </c>
    </row>
    <row r="13" spans="1:1" ht="61.85" customHeight="1" x14ac:dyDescent="0.2">
      <c r="A13" s="118" t="s">
        <v>32</v>
      </c>
    </row>
    <row r="16" spans="1:1" x14ac:dyDescent="0.2">
      <c r="A16" s="69"/>
    </row>
  </sheetData>
  <sheetProtection algorithmName="SHA-512" hashValue="TUxUP8tWpk/LscWFpLEVZcmloxjiNoaaiInF6lPn5DVCEjqicryjdFFpcYtTuCkmaKxRwqvo4V5OdW6bX9C9gw==" saltValue="PbXgPfEMpYPoiDNjECRm3g==" spinCount="100000" sheet="1" selectLockedCells="1"/>
  <pageMargins left="0.78740157499999996" right="0.78740157499999996" top="0.984251969" bottom="0.984251969" header="0.4921259845" footer="0.4921259845"/>
  <pageSetup paperSize="9" scale="97" fitToHeight="0" orientation="portrait" horizontalDpi="4294967293"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pageSetUpPr fitToPage="1"/>
  </sheetPr>
  <dimension ref="B1:V81"/>
  <sheetViews>
    <sheetView showGridLines="0" zoomScale="90" zoomScaleNormal="90" zoomScaleSheetLayoutView="90" workbookViewId="0">
      <selection activeCell="F12" sqref="F12:G12"/>
    </sheetView>
  </sheetViews>
  <sheetFormatPr baseColWidth="10" defaultColWidth="11.375" defaultRowHeight="12.9" x14ac:dyDescent="0.2"/>
  <cols>
    <col min="1" max="1" width="1.375" style="73" customWidth="1"/>
    <col min="2" max="2" width="4.25" style="73" customWidth="1"/>
    <col min="3" max="3" width="28.625" style="73" customWidth="1"/>
    <col min="4" max="4" width="15.375" style="73" customWidth="1"/>
    <col min="5" max="5" width="16.25" style="73" customWidth="1"/>
    <col min="6" max="6" width="37" style="73" customWidth="1"/>
    <col min="7" max="7" width="23" style="73" customWidth="1"/>
    <col min="8" max="8" width="26.75" style="73" customWidth="1"/>
    <col min="9" max="9" width="16.125" style="73" customWidth="1"/>
    <col min="10" max="10" width="23.125" style="73" customWidth="1"/>
    <col min="11" max="11" width="28" style="73" customWidth="1"/>
    <col min="12" max="12" width="16.625" style="73" customWidth="1"/>
    <col min="13" max="13" width="31" style="73" customWidth="1"/>
    <col min="14" max="17" width="11.375" style="73" hidden="1" customWidth="1"/>
    <col min="18" max="16384" width="11.375" style="73"/>
  </cols>
  <sheetData>
    <row r="1" spans="2:22" s="71" customFormat="1" ht="18.350000000000001" x14ac:dyDescent="0.2">
      <c r="B1" s="170" t="s">
        <v>78</v>
      </c>
      <c r="C1" s="170"/>
      <c r="D1" s="170"/>
      <c r="E1" s="170"/>
      <c r="F1" s="170"/>
      <c r="G1" s="170"/>
      <c r="H1" s="170"/>
      <c r="I1" s="170"/>
    </row>
    <row r="2" spans="2:22" ht="13.75" customHeight="1" x14ac:dyDescent="0.2">
      <c r="B2" s="72"/>
      <c r="C2" s="72"/>
      <c r="D2" s="72"/>
      <c r="E2" s="72"/>
      <c r="F2" s="72"/>
      <c r="G2" s="72"/>
      <c r="H2" s="72"/>
      <c r="I2" s="72"/>
    </row>
    <row r="3" spans="2:22" ht="14.95" customHeight="1" x14ac:dyDescent="0.2">
      <c r="B3" s="171" t="s">
        <v>17</v>
      </c>
      <c r="C3" s="171"/>
      <c r="D3" s="94"/>
      <c r="E3" s="94"/>
      <c r="F3" s="94"/>
    </row>
    <row r="4" spans="2:22" ht="14.95" customHeight="1" x14ac:dyDescent="0.25">
      <c r="B4" s="172" t="s">
        <v>44</v>
      </c>
      <c r="C4" s="172"/>
      <c r="D4" s="172"/>
      <c r="E4" s="172"/>
      <c r="F4" s="164"/>
      <c r="G4" s="164"/>
      <c r="J4" s="73" t="s">
        <v>79</v>
      </c>
    </row>
    <row r="5" spans="2:22" ht="14.95" customHeight="1" x14ac:dyDescent="0.25">
      <c r="B5" s="165" t="s">
        <v>45</v>
      </c>
      <c r="C5" s="165"/>
      <c r="D5" s="165"/>
      <c r="E5" s="165"/>
      <c r="F5" s="164"/>
      <c r="G5" s="164"/>
    </row>
    <row r="6" spans="2:22" ht="14.95" customHeight="1" x14ac:dyDescent="0.25">
      <c r="B6" s="165" t="s">
        <v>46</v>
      </c>
      <c r="C6" s="165"/>
      <c r="D6" s="165"/>
      <c r="E6" s="165"/>
      <c r="F6" s="164"/>
      <c r="G6" s="164"/>
    </row>
    <row r="7" spans="2:22" ht="14.95" customHeight="1" x14ac:dyDescent="0.25">
      <c r="B7" s="165" t="s">
        <v>47</v>
      </c>
      <c r="C7" s="165"/>
      <c r="D7" s="165"/>
      <c r="E7" s="165"/>
      <c r="F7" s="164"/>
      <c r="G7" s="164"/>
    </row>
    <row r="8" spans="2:22" ht="14.95" customHeight="1" x14ac:dyDescent="0.25">
      <c r="B8" s="165" t="s">
        <v>71</v>
      </c>
      <c r="C8" s="165"/>
      <c r="D8" s="165"/>
      <c r="E8" s="165"/>
      <c r="F8" s="164"/>
      <c r="G8" s="164"/>
    </row>
    <row r="9" spans="2:22" ht="14.95" customHeight="1" x14ac:dyDescent="0.25">
      <c r="B9" s="165" t="s">
        <v>48</v>
      </c>
      <c r="C9" s="165"/>
      <c r="D9" s="165"/>
      <c r="E9" s="165"/>
      <c r="F9" s="164"/>
      <c r="G9" s="164"/>
      <c r="H9" s="74"/>
      <c r="I9" s="74"/>
    </row>
    <row r="10" spans="2:22" ht="14.95" customHeight="1" x14ac:dyDescent="0.2">
      <c r="B10" s="169" t="s">
        <v>55</v>
      </c>
      <c r="C10" s="169"/>
      <c r="D10" s="169"/>
      <c r="E10" s="169"/>
      <c r="F10" s="164"/>
      <c r="G10" s="164"/>
      <c r="H10" s="74"/>
      <c r="I10" s="74"/>
    </row>
    <row r="11" spans="2:22" ht="30.25" customHeight="1" x14ac:dyDescent="0.2">
      <c r="B11" s="166" t="s">
        <v>60</v>
      </c>
      <c r="C11" s="166"/>
      <c r="D11" s="166"/>
      <c r="E11" s="166"/>
      <c r="F11" s="167"/>
      <c r="G11" s="168"/>
      <c r="N11" s="75"/>
    </row>
    <row r="12" spans="2:22" ht="36" customHeight="1" x14ac:dyDescent="0.2">
      <c r="B12" s="166" t="s">
        <v>61</v>
      </c>
      <c r="C12" s="166"/>
      <c r="D12" s="166"/>
      <c r="E12" s="166"/>
      <c r="F12" s="167"/>
      <c r="G12" s="168"/>
      <c r="N12" s="75"/>
    </row>
    <row r="13" spans="2:22" ht="23.95" customHeight="1" x14ac:dyDescent="0.2">
      <c r="B13" s="161"/>
      <c r="C13" s="161"/>
      <c r="D13" s="161"/>
      <c r="E13" s="161"/>
      <c r="F13" s="161"/>
      <c r="G13" s="161"/>
      <c r="H13" s="161"/>
      <c r="I13" s="161"/>
    </row>
    <row r="14" spans="2:22" s="6" customFormat="1" ht="14.95" customHeight="1" thickBot="1" x14ac:dyDescent="0.3">
      <c r="B14" s="138"/>
      <c r="C14" s="138"/>
      <c r="D14" s="91"/>
      <c r="E14" s="92" t="s">
        <v>6</v>
      </c>
      <c r="F14" s="90" t="s">
        <v>7</v>
      </c>
      <c r="G14" s="163"/>
      <c r="H14" s="163"/>
      <c r="P14" s="62"/>
      <c r="Q14" s="60"/>
      <c r="R14" s="44"/>
      <c r="S14" s="61"/>
      <c r="V14" s="11"/>
    </row>
    <row r="15" spans="2:22" s="6" customFormat="1" ht="59.95" customHeight="1" thickTop="1" x14ac:dyDescent="0.25">
      <c r="B15" s="138"/>
      <c r="C15" s="138"/>
      <c r="D15" s="91"/>
      <c r="E15" s="122" t="s">
        <v>26</v>
      </c>
      <c r="F15" s="114" t="s">
        <v>25</v>
      </c>
      <c r="G15" s="110"/>
      <c r="H15" s="44"/>
      <c r="P15" s="63"/>
      <c r="Q15" s="60"/>
      <c r="R15" s="44"/>
      <c r="S15" s="64"/>
      <c r="V15" s="11"/>
    </row>
    <row r="16" spans="2:22" s="6" customFormat="1" ht="14.95" customHeight="1" x14ac:dyDescent="0.2">
      <c r="B16" s="143" t="s">
        <v>62</v>
      </c>
      <c r="C16" s="143"/>
      <c r="D16" s="143"/>
      <c r="E16" s="157">
        <f>($F$11/36)*0.7/4.348/39</f>
        <v>0</v>
      </c>
      <c r="F16" s="18">
        <f>ROUNDUP(SUMIF(Q22:Q51,"JA",I22:I51)/39,2)</f>
        <v>0</v>
      </c>
      <c r="G16" s="111"/>
      <c r="H16" s="44"/>
      <c r="P16" s="19"/>
      <c r="Q16" s="10"/>
      <c r="S16" s="16"/>
      <c r="V16" s="11"/>
    </row>
    <row r="17" spans="2:22" s="6" customFormat="1" ht="14.95" customHeight="1" thickBot="1" x14ac:dyDescent="0.25">
      <c r="B17" s="144" t="s">
        <v>63</v>
      </c>
      <c r="C17" s="144"/>
      <c r="D17" s="144"/>
      <c r="E17" s="157"/>
      <c r="F17" s="18">
        <f>ROUNDUP(SUMIF(P22:P51,"JA",I22:I51)/39,2)</f>
        <v>0</v>
      </c>
      <c r="G17" s="111"/>
      <c r="H17" s="44"/>
      <c r="P17" s="19"/>
      <c r="Q17" s="10"/>
      <c r="S17" s="16"/>
      <c r="V17" s="11"/>
    </row>
    <row r="18" spans="2:22" s="6" customFormat="1" ht="14.95" customHeight="1" thickBot="1" x14ac:dyDescent="0.25">
      <c r="B18" s="112"/>
      <c r="C18" s="112"/>
      <c r="D18" s="112"/>
      <c r="E18" s="121"/>
      <c r="F18" s="123">
        <f>SUM(F16:F17)</f>
        <v>0</v>
      </c>
      <c r="G18" s="111"/>
      <c r="H18" s="44"/>
      <c r="P18" s="19"/>
      <c r="Q18" s="10"/>
      <c r="S18" s="16"/>
      <c r="V18" s="11"/>
    </row>
    <row r="19" spans="2:22" ht="38.25" customHeight="1" thickTop="1" x14ac:dyDescent="0.2">
      <c r="B19" s="162" t="s">
        <v>10</v>
      </c>
      <c r="C19" s="162"/>
      <c r="D19" s="162"/>
      <c r="E19" s="162"/>
      <c r="F19" s="162"/>
      <c r="G19" s="162"/>
      <c r="H19" s="162"/>
      <c r="I19" s="162"/>
      <c r="J19" s="95"/>
      <c r="K19" s="158" t="s">
        <v>38</v>
      </c>
      <c r="L19" s="158"/>
      <c r="M19" s="95"/>
    </row>
    <row r="20" spans="2:22" ht="27.85" thickBot="1" x14ac:dyDescent="0.3">
      <c r="B20" s="106" t="s">
        <v>2</v>
      </c>
      <c r="C20" s="106" t="s">
        <v>3</v>
      </c>
      <c r="D20" s="106" t="s">
        <v>4</v>
      </c>
      <c r="E20" s="106" t="s">
        <v>9</v>
      </c>
      <c r="F20" s="106" t="s">
        <v>5</v>
      </c>
      <c r="G20" s="106" t="s">
        <v>27</v>
      </c>
      <c r="H20" s="106" t="s">
        <v>18</v>
      </c>
      <c r="I20" s="106" t="s">
        <v>36</v>
      </c>
      <c r="J20" s="106" t="s">
        <v>37</v>
      </c>
      <c r="K20" s="117" t="s">
        <v>40</v>
      </c>
      <c r="L20" s="117" t="s">
        <v>41</v>
      </c>
      <c r="M20" s="106" t="s">
        <v>39</v>
      </c>
    </row>
    <row r="21" spans="2:22" ht="3.75" customHeight="1" thickTop="1" x14ac:dyDescent="0.2">
      <c r="B21" s="97"/>
      <c r="C21" s="97"/>
      <c r="D21" s="97"/>
      <c r="E21" s="97"/>
      <c r="F21" s="97"/>
      <c r="G21" s="97"/>
      <c r="H21" s="97"/>
      <c r="I21" s="97"/>
      <c r="J21" s="97"/>
      <c r="K21" s="97"/>
      <c r="L21" s="97"/>
      <c r="M21" s="97"/>
    </row>
    <row r="22" spans="2:22" x14ac:dyDescent="0.2">
      <c r="B22" s="98">
        <v>1</v>
      </c>
      <c r="C22" s="99"/>
      <c r="D22" s="99"/>
      <c r="E22" s="100"/>
      <c r="F22" s="99"/>
      <c r="G22" s="99"/>
      <c r="H22" s="99"/>
      <c r="I22" s="101"/>
      <c r="J22" s="99"/>
      <c r="K22" s="99"/>
      <c r="L22" s="99"/>
      <c r="M22" s="99"/>
      <c r="N22" s="109" t="s">
        <v>62</v>
      </c>
      <c r="P22" s="113" t="str">
        <f>IF(AND(F22=$B$17,J22="festangestellt"),"ja"," " )</f>
        <v xml:space="preserve"> </v>
      </c>
      <c r="Q22" s="113" t="str">
        <f>IF(AND(F22=$B$16,J22="festangestellt"),"ja"," " )</f>
        <v xml:space="preserve"> </v>
      </c>
    </row>
    <row r="23" spans="2:22" x14ac:dyDescent="0.2">
      <c r="B23" s="102">
        <v>2</v>
      </c>
      <c r="C23" s="103"/>
      <c r="D23" s="103"/>
      <c r="E23" s="104"/>
      <c r="F23" s="99"/>
      <c r="G23" s="103"/>
      <c r="H23" s="103"/>
      <c r="I23" s="105"/>
      <c r="J23" s="103"/>
      <c r="K23" s="103"/>
      <c r="L23" s="103"/>
      <c r="M23" s="103"/>
      <c r="N23" s="76" t="s">
        <v>63</v>
      </c>
      <c r="P23" s="113" t="str">
        <f t="shared" ref="P23:P41" si="0">IF(AND(F23=$B$17,J23="festangestellt"),"ja"," " )</f>
        <v xml:space="preserve"> </v>
      </c>
      <c r="Q23" s="113" t="str">
        <f t="shared" ref="Q23:Q41" si="1">IF(AND(F23=$B$16,J23="festangestellt"),"ja"," " )</f>
        <v xml:space="preserve"> </v>
      </c>
    </row>
    <row r="24" spans="2:22" x14ac:dyDescent="0.2">
      <c r="B24" s="102">
        <v>3</v>
      </c>
      <c r="C24" s="103"/>
      <c r="D24" s="103"/>
      <c r="E24" s="104"/>
      <c r="F24" s="99"/>
      <c r="G24" s="103"/>
      <c r="H24" s="103"/>
      <c r="I24" s="105"/>
      <c r="J24" s="103"/>
      <c r="K24" s="103"/>
      <c r="L24" s="103"/>
      <c r="M24" s="103"/>
      <c r="N24" s="76" t="s">
        <v>42</v>
      </c>
      <c r="P24" s="113" t="str">
        <f t="shared" si="0"/>
        <v xml:space="preserve"> </v>
      </c>
      <c r="Q24" s="113" t="str">
        <f t="shared" si="1"/>
        <v xml:space="preserve"> </v>
      </c>
    </row>
    <row r="25" spans="2:22" x14ac:dyDescent="0.2">
      <c r="B25" s="102">
        <v>4</v>
      </c>
      <c r="C25" s="103"/>
      <c r="D25" s="103"/>
      <c r="E25" s="104"/>
      <c r="F25" s="99"/>
      <c r="G25" s="103"/>
      <c r="H25" s="103"/>
      <c r="I25" s="105"/>
      <c r="J25" s="103"/>
      <c r="K25" s="103"/>
      <c r="L25" s="103"/>
      <c r="M25" s="103"/>
      <c r="P25" s="113" t="str">
        <f t="shared" si="0"/>
        <v xml:space="preserve"> </v>
      </c>
      <c r="Q25" s="113" t="str">
        <f t="shared" si="1"/>
        <v xml:space="preserve"> </v>
      </c>
    </row>
    <row r="26" spans="2:22" x14ac:dyDescent="0.2">
      <c r="B26" s="102">
        <v>5</v>
      </c>
      <c r="C26" s="103"/>
      <c r="D26" s="103"/>
      <c r="E26" s="104"/>
      <c r="F26" s="99"/>
      <c r="G26" s="103"/>
      <c r="H26" s="103"/>
      <c r="I26" s="105"/>
      <c r="J26" s="103"/>
      <c r="K26" s="103"/>
      <c r="L26" s="103"/>
      <c r="M26" s="103"/>
      <c r="N26" s="76"/>
      <c r="P26" s="113" t="str">
        <f t="shared" si="0"/>
        <v xml:space="preserve"> </v>
      </c>
      <c r="Q26" s="113" t="str">
        <f t="shared" si="1"/>
        <v xml:space="preserve"> </v>
      </c>
    </row>
    <row r="27" spans="2:22" x14ac:dyDescent="0.2">
      <c r="B27" s="102">
        <v>6</v>
      </c>
      <c r="C27" s="103"/>
      <c r="D27" s="103"/>
      <c r="E27" s="104"/>
      <c r="F27" s="99"/>
      <c r="G27" s="103"/>
      <c r="H27" s="103"/>
      <c r="I27" s="105"/>
      <c r="J27" s="103"/>
      <c r="K27" s="103"/>
      <c r="L27" s="103"/>
      <c r="M27" s="103"/>
      <c r="N27" s="76"/>
      <c r="P27" s="113" t="str">
        <f t="shared" si="0"/>
        <v xml:space="preserve"> </v>
      </c>
      <c r="Q27" s="113" t="str">
        <f t="shared" si="1"/>
        <v xml:space="preserve"> </v>
      </c>
    </row>
    <row r="28" spans="2:22" x14ac:dyDescent="0.2">
      <c r="B28" s="102">
        <v>7</v>
      </c>
      <c r="C28" s="103"/>
      <c r="D28" s="103"/>
      <c r="E28" s="104"/>
      <c r="F28" s="99"/>
      <c r="G28" s="103"/>
      <c r="H28" s="103"/>
      <c r="I28" s="105"/>
      <c r="J28" s="103"/>
      <c r="K28" s="103"/>
      <c r="L28" s="103"/>
      <c r="M28" s="103"/>
      <c r="N28" s="76"/>
      <c r="P28" s="113" t="str">
        <f t="shared" si="0"/>
        <v xml:space="preserve"> </v>
      </c>
      <c r="Q28" s="113" t="str">
        <f t="shared" si="1"/>
        <v xml:space="preserve"> </v>
      </c>
    </row>
    <row r="29" spans="2:22" x14ac:dyDescent="0.2">
      <c r="B29" s="102">
        <v>8</v>
      </c>
      <c r="C29" s="103"/>
      <c r="D29" s="103"/>
      <c r="E29" s="104"/>
      <c r="F29" s="99"/>
      <c r="G29" s="103"/>
      <c r="H29" s="103"/>
      <c r="I29" s="105"/>
      <c r="J29" s="103"/>
      <c r="K29" s="103"/>
      <c r="L29" s="103"/>
      <c r="M29" s="103"/>
      <c r="N29" s="76"/>
      <c r="P29" s="113" t="str">
        <f t="shared" si="0"/>
        <v xml:space="preserve"> </v>
      </c>
      <c r="Q29" s="113" t="str">
        <f t="shared" si="1"/>
        <v xml:space="preserve"> </v>
      </c>
    </row>
    <row r="30" spans="2:22" x14ac:dyDescent="0.2">
      <c r="B30" s="102">
        <v>9</v>
      </c>
      <c r="C30" s="103"/>
      <c r="D30" s="103"/>
      <c r="E30" s="104"/>
      <c r="F30" s="99"/>
      <c r="G30" s="103"/>
      <c r="H30" s="103"/>
      <c r="I30" s="105"/>
      <c r="J30" s="103"/>
      <c r="K30" s="103"/>
      <c r="L30" s="103"/>
      <c r="M30" s="103"/>
      <c r="N30" s="76"/>
      <c r="P30" s="113" t="str">
        <f t="shared" si="0"/>
        <v xml:space="preserve"> </v>
      </c>
      <c r="Q30" s="113" t="str">
        <f t="shared" si="1"/>
        <v xml:space="preserve"> </v>
      </c>
    </row>
    <row r="31" spans="2:22" x14ac:dyDescent="0.2">
      <c r="B31" s="102">
        <v>10</v>
      </c>
      <c r="C31" s="103"/>
      <c r="D31" s="103"/>
      <c r="E31" s="104"/>
      <c r="F31" s="99"/>
      <c r="G31" s="103"/>
      <c r="H31" s="103"/>
      <c r="I31" s="105"/>
      <c r="J31" s="103"/>
      <c r="K31" s="103"/>
      <c r="L31" s="103"/>
      <c r="M31" s="103"/>
      <c r="N31" s="76"/>
      <c r="P31" s="113" t="str">
        <f t="shared" si="0"/>
        <v xml:space="preserve"> </v>
      </c>
      <c r="Q31" s="113" t="str">
        <f t="shared" si="1"/>
        <v xml:space="preserve"> </v>
      </c>
    </row>
    <row r="32" spans="2:22" x14ac:dyDescent="0.2">
      <c r="B32" s="102">
        <v>11</v>
      </c>
      <c r="C32" s="103"/>
      <c r="D32" s="103"/>
      <c r="E32" s="104"/>
      <c r="F32" s="99"/>
      <c r="G32" s="103"/>
      <c r="H32" s="103"/>
      <c r="I32" s="105"/>
      <c r="J32" s="103"/>
      <c r="K32" s="103"/>
      <c r="L32" s="103"/>
      <c r="M32" s="103"/>
      <c r="N32" s="76"/>
      <c r="P32" s="113" t="str">
        <f t="shared" si="0"/>
        <v xml:space="preserve"> </v>
      </c>
      <c r="Q32" s="113" t="str">
        <f t="shared" si="1"/>
        <v xml:space="preserve"> </v>
      </c>
    </row>
    <row r="33" spans="2:17" x14ac:dyDescent="0.2">
      <c r="B33" s="102">
        <v>12</v>
      </c>
      <c r="C33" s="103"/>
      <c r="D33" s="103"/>
      <c r="E33" s="104"/>
      <c r="F33" s="99"/>
      <c r="G33" s="103"/>
      <c r="H33" s="103"/>
      <c r="I33" s="105"/>
      <c r="J33" s="103"/>
      <c r="K33" s="103"/>
      <c r="L33" s="103"/>
      <c r="M33" s="103"/>
      <c r="N33" s="76"/>
      <c r="P33" s="113" t="str">
        <f t="shared" si="0"/>
        <v xml:space="preserve"> </v>
      </c>
      <c r="Q33" s="113" t="str">
        <f t="shared" si="1"/>
        <v xml:space="preserve"> </v>
      </c>
    </row>
    <row r="34" spans="2:17" x14ac:dyDescent="0.2">
      <c r="B34" s="102">
        <v>13</v>
      </c>
      <c r="C34" s="103"/>
      <c r="D34" s="103"/>
      <c r="E34" s="104"/>
      <c r="F34" s="99"/>
      <c r="G34" s="103"/>
      <c r="H34" s="103"/>
      <c r="I34" s="105"/>
      <c r="J34" s="103"/>
      <c r="K34" s="103"/>
      <c r="L34" s="103"/>
      <c r="M34" s="103"/>
      <c r="N34" s="76"/>
      <c r="P34" s="113" t="str">
        <f t="shared" si="0"/>
        <v xml:space="preserve"> </v>
      </c>
      <c r="Q34" s="113" t="str">
        <f t="shared" si="1"/>
        <v xml:space="preserve"> </v>
      </c>
    </row>
    <row r="35" spans="2:17" x14ac:dyDescent="0.2">
      <c r="B35" s="102">
        <v>14</v>
      </c>
      <c r="C35" s="103"/>
      <c r="D35" s="103"/>
      <c r="E35" s="104"/>
      <c r="F35" s="99"/>
      <c r="G35" s="103"/>
      <c r="H35" s="103"/>
      <c r="I35" s="105"/>
      <c r="J35" s="103"/>
      <c r="K35" s="103"/>
      <c r="L35" s="103"/>
      <c r="M35" s="103"/>
      <c r="N35" s="76"/>
      <c r="P35" s="113" t="str">
        <f t="shared" si="0"/>
        <v xml:space="preserve"> </v>
      </c>
      <c r="Q35" s="113" t="str">
        <f t="shared" si="1"/>
        <v xml:space="preserve"> </v>
      </c>
    </row>
    <row r="36" spans="2:17" x14ac:dyDescent="0.2">
      <c r="B36" s="102">
        <v>15</v>
      </c>
      <c r="C36" s="103"/>
      <c r="D36" s="103"/>
      <c r="E36" s="104"/>
      <c r="F36" s="99"/>
      <c r="G36" s="103"/>
      <c r="H36" s="103"/>
      <c r="I36" s="105"/>
      <c r="J36" s="103"/>
      <c r="K36" s="103"/>
      <c r="L36" s="103"/>
      <c r="M36" s="103"/>
      <c r="N36" s="76"/>
      <c r="P36" s="113" t="str">
        <f t="shared" si="0"/>
        <v xml:space="preserve"> </v>
      </c>
      <c r="Q36" s="113" t="str">
        <f t="shared" si="1"/>
        <v xml:space="preserve"> </v>
      </c>
    </row>
    <row r="37" spans="2:17" x14ac:dyDescent="0.2">
      <c r="B37" s="102">
        <v>16</v>
      </c>
      <c r="C37" s="103"/>
      <c r="D37" s="103"/>
      <c r="E37" s="104"/>
      <c r="F37" s="99"/>
      <c r="G37" s="103"/>
      <c r="H37" s="103"/>
      <c r="I37" s="105"/>
      <c r="J37" s="103"/>
      <c r="K37" s="103"/>
      <c r="L37" s="103"/>
      <c r="M37" s="103"/>
      <c r="N37" s="76"/>
      <c r="P37" s="113" t="str">
        <f t="shared" si="0"/>
        <v xml:space="preserve"> </v>
      </c>
      <c r="Q37" s="113" t="str">
        <f t="shared" si="1"/>
        <v xml:space="preserve"> </v>
      </c>
    </row>
    <row r="38" spans="2:17" x14ac:dyDescent="0.2">
      <c r="B38" s="102">
        <v>17</v>
      </c>
      <c r="C38" s="103"/>
      <c r="D38" s="103"/>
      <c r="E38" s="104"/>
      <c r="F38" s="99"/>
      <c r="G38" s="103"/>
      <c r="H38" s="103"/>
      <c r="I38" s="105"/>
      <c r="J38" s="103"/>
      <c r="K38" s="103"/>
      <c r="L38" s="103"/>
      <c r="M38" s="103"/>
      <c r="N38" s="76"/>
      <c r="P38" s="113" t="str">
        <f t="shared" si="0"/>
        <v xml:space="preserve"> </v>
      </c>
      <c r="Q38" s="113" t="str">
        <f t="shared" si="1"/>
        <v xml:space="preserve"> </v>
      </c>
    </row>
    <row r="39" spans="2:17" x14ac:dyDescent="0.2">
      <c r="B39" s="102">
        <v>18</v>
      </c>
      <c r="C39" s="103"/>
      <c r="D39" s="103"/>
      <c r="E39" s="104"/>
      <c r="F39" s="99"/>
      <c r="G39" s="103"/>
      <c r="H39" s="103"/>
      <c r="I39" s="105"/>
      <c r="J39" s="103"/>
      <c r="K39" s="103"/>
      <c r="L39" s="103"/>
      <c r="M39" s="103"/>
      <c r="N39" s="76"/>
      <c r="P39" s="113" t="str">
        <f t="shared" si="0"/>
        <v xml:space="preserve"> </v>
      </c>
      <c r="Q39" s="113" t="str">
        <f t="shared" si="1"/>
        <v xml:space="preserve"> </v>
      </c>
    </row>
    <row r="40" spans="2:17" x14ac:dyDescent="0.2">
      <c r="B40" s="102">
        <v>19</v>
      </c>
      <c r="C40" s="103"/>
      <c r="D40" s="103"/>
      <c r="E40" s="104"/>
      <c r="F40" s="99"/>
      <c r="G40" s="103"/>
      <c r="H40" s="103"/>
      <c r="I40" s="105"/>
      <c r="J40" s="103"/>
      <c r="K40" s="103"/>
      <c r="L40" s="103"/>
      <c r="M40" s="103"/>
      <c r="N40" s="76"/>
      <c r="P40" s="113" t="str">
        <f t="shared" si="0"/>
        <v xml:space="preserve"> </v>
      </c>
      <c r="Q40" s="113" t="str">
        <f t="shared" si="1"/>
        <v xml:space="preserve"> </v>
      </c>
    </row>
    <row r="41" spans="2:17" x14ac:dyDescent="0.2">
      <c r="B41" s="102">
        <v>20</v>
      </c>
      <c r="C41" s="103"/>
      <c r="D41" s="103"/>
      <c r="E41" s="104"/>
      <c r="F41" s="99"/>
      <c r="G41" s="103"/>
      <c r="H41" s="103"/>
      <c r="I41" s="105"/>
      <c r="J41" s="103"/>
      <c r="K41" s="103"/>
      <c r="L41" s="103"/>
      <c r="M41" s="103"/>
      <c r="N41" s="76"/>
      <c r="P41" s="113" t="str">
        <f t="shared" si="0"/>
        <v xml:space="preserve"> </v>
      </c>
      <c r="Q41" s="113" t="str">
        <f t="shared" si="1"/>
        <v xml:space="preserve"> </v>
      </c>
    </row>
    <row r="42" spans="2:17" x14ac:dyDescent="0.2">
      <c r="B42" s="98">
        <v>21</v>
      </c>
      <c r="C42" s="103"/>
      <c r="D42" s="103"/>
      <c r="E42" s="104"/>
      <c r="F42" s="99"/>
      <c r="G42" s="103"/>
      <c r="H42" s="103"/>
      <c r="I42" s="105"/>
      <c r="J42" s="103"/>
      <c r="K42" s="103"/>
      <c r="L42" s="103"/>
      <c r="M42" s="103"/>
      <c r="N42" s="76"/>
      <c r="P42" s="113" t="str">
        <f t="shared" ref="P42:P51" si="2">IF(AND(F42=$B$17,J42="festangestellt"),"ja"," " )</f>
        <v xml:space="preserve"> </v>
      </c>
      <c r="Q42" s="113" t="str">
        <f t="shared" ref="Q42:Q51" si="3">IF(AND(F42=$B$16,J42="festangestellt"),"ja"," " )</f>
        <v xml:space="preserve"> </v>
      </c>
    </row>
    <row r="43" spans="2:17" x14ac:dyDescent="0.2">
      <c r="B43" s="102">
        <v>22</v>
      </c>
      <c r="C43" s="103"/>
      <c r="D43" s="103"/>
      <c r="E43" s="104"/>
      <c r="F43" s="99"/>
      <c r="G43" s="103"/>
      <c r="H43" s="103"/>
      <c r="I43" s="105"/>
      <c r="J43" s="103"/>
      <c r="K43" s="103"/>
      <c r="L43" s="103"/>
      <c r="M43" s="103"/>
      <c r="N43" s="76"/>
      <c r="P43" s="113" t="str">
        <f t="shared" si="2"/>
        <v xml:space="preserve"> </v>
      </c>
      <c r="Q43" s="113" t="str">
        <f t="shared" si="3"/>
        <v xml:space="preserve"> </v>
      </c>
    </row>
    <row r="44" spans="2:17" x14ac:dyDescent="0.2">
      <c r="B44" s="102">
        <v>23</v>
      </c>
      <c r="C44" s="103"/>
      <c r="D44" s="103"/>
      <c r="E44" s="104"/>
      <c r="F44" s="99"/>
      <c r="G44" s="103"/>
      <c r="H44" s="103"/>
      <c r="I44" s="105"/>
      <c r="J44" s="103"/>
      <c r="K44" s="103"/>
      <c r="L44" s="103"/>
      <c r="M44" s="103"/>
      <c r="N44" s="76"/>
      <c r="P44" s="113" t="str">
        <f t="shared" si="2"/>
        <v xml:space="preserve"> </v>
      </c>
      <c r="Q44" s="113" t="str">
        <f t="shared" si="3"/>
        <v xml:space="preserve"> </v>
      </c>
    </row>
    <row r="45" spans="2:17" x14ac:dyDescent="0.2">
      <c r="B45" s="102">
        <v>24</v>
      </c>
      <c r="C45" s="103"/>
      <c r="D45" s="103"/>
      <c r="E45" s="104"/>
      <c r="F45" s="99"/>
      <c r="G45" s="103"/>
      <c r="H45" s="103"/>
      <c r="I45" s="105"/>
      <c r="J45" s="103"/>
      <c r="K45" s="103"/>
      <c r="L45" s="103"/>
      <c r="M45" s="103"/>
      <c r="N45" s="76"/>
      <c r="P45" s="113" t="str">
        <f t="shared" si="2"/>
        <v xml:space="preserve"> </v>
      </c>
      <c r="Q45" s="113" t="str">
        <f t="shared" si="3"/>
        <v xml:space="preserve"> </v>
      </c>
    </row>
    <row r="46" spans="2:17" x14ac:dyDescent="0.2">
      <c r="B46" s="102">
        <v>25</v>
      </c>
      <c r="C46" s="103"/>
      <c r="D46" s="103"/>
      <c r="E46" s="104"/>
      <c r="F46" s="99"/>
      <c r="G46" s="103"/>
      <c r="H46" s="103"/>
      <c r="I46" s="105"/>
      <c r="J46" s="103"/>
      <c r="K46" s="103"/>
      <c r="L46" s="103"/>
      <c r="M46" s="103"/>
      <c r="N46" s="76"/>
      <c r="P46" s="113" t="str">
        <f t="shared" si="2"/>
        <v xml:space="preserve"> </v>
      </c>
      <c r="Q46" s="113" t="str">
        <f t="shared" si="3"/>
        <v xml:space="preserve"> </v>
      </c>
    </row>
    <row r="47" spans="2:17" x14ac:dyDescent="0.2">
      <c r="B47" s="102">
        <v>26</v>
      </c>
      <c r="C47" s="103"/>
      <c r="D47" s="103"/>
      <c r="E47" s="104"/>
      <c r="F47" s="99"/>
      <c r="G47" s="103"/>
      <c r="H47" s="103"/>
      <c r="I47" s="105"/>
      <c r="J47" s="103"/>
      <c r="K47" s="103"/>
      <c r="L47" s="103"/>
      <c r="M47" s="103"/>
      <c r="N47" s="76"/>
      <c r="P47" s="113" t="str">
        <f t="shared" si="2"/>
        <v xml:space="preserve"> </v>
      </c>
      <c r="Q47" s="113" t="str">
        <f t="shared" si="3"/>
        <v xml:space="preserve"> </v>
      </c>
    </row>
    <row r="48" spans="2:17" x14ac:dyDescent="0.2">
      <c r="B48" s="102">
        <v>27</v>
      </c>
      <c r="C48" s="103"/>
      <c r="D48" s="103"/>
      <c r="E48" s="104"/>
      <c r="F48" s="99"/>
      <c r="G48" s="103"/>
      <c r="H48" s="103"/>
      <c r="I48" s="105"/>
      <c r="J48" s="103"/>
      <c r="K48" s="103"/>
      <c r="L48" s="103"/>
      <c r="M48" s="103"/>
      <c r="N48" s="76"/>
      <c r="P48" s="113" t="str">
        <f t="shared" si="2"/>
        <v xml:space="preserve"> </v>
      </c>
      <c r="Q48" s="113" t="str">
        <f t="shared" si="3"/>
        <v xml:space="preserve"> </v>
      </c>
    </row>
    <row r="49" spans="2:17" x14ac:dyDescent="0.2">
      <c r="B49" s="102">
        <v>28</v>
      </c>
      <c r="C49" s="103"/>
      <c r="D49" s="103"/>
      <c r="E49" s="104"/>
      <c r="F49" s="99"/>
      <c r="G49" s="103"/>
      <c r="H49" s="103"/>
      <c r="I49" s="105"/>
      <c r="J49" s="103"/>
      <c r="K49" s="103"/>
      <c r="L49" s="103"/>
      <c r="M49" s="103"/>
      <c r="N49" s="76"/>
      <c r="P49" s="113" t="str">
        <f t="shared" si="2"/>
        <v xml:space="preserve"> </v>
      </c>
      <c r="Q49" s="113" t="str">
        <f t="shared" si="3"/>
        <v xml:space="preserve"> </v>
      </c>
    </row>
    <row r="50" spans="2:17" x14ac:dyDescent="0.2">
      <c r="B50" s="102">
        <v>29</v>
      </c>
      <c r="C50" s="103"/>
      <c r="D50" s="103"/>
      <c r="E50" s="104"/>
      <c r="F50" s="99"/>
      <c r="G50" s="103"/>
      <c r="H50" s="103"/>
      <c r="I50" s="105"/>
      <c r="J50" s="103"/>
      <c r="K50" s="103"/>
      <c r="L50" s="103"/>
      <c r="M50" s="103"/>
      <c r="N50" s="76"/>
      <c r="P50" s="113" t="str">
        <f t="shared" si="2"/>
        <v xml:space="preserve"> </v>
      </c>
      <c r="Q50" s="113" t="str">
        <f t="shared" si="3"/>
        <v xml:space="preserve"> </v>
      </c>
    </row>
    <row r="51" spans="2:17" x14ac:dyDescent="0.2">
      <c r="B51" s="102">
        <v>30</v>
      </c>
      <c r="C51" s="103"/>
      <c r="D51" s="103"/>
      <c r="E51" s="104"/>
      <c r="F51" s="99"/>
      <c r="G51" s="103"/>
      <c r="H51" s="103"/>
      <c r="I51" s="105"/>
      <c r="J51" s="103"/>
      <c r="K51" s="103"/>
      <c r="L51" s="103"/>
      <c r="M51" s="103"/>
      <c r="N51" s="76"/>
      <c r="P51" s="113" t="str">
        <f t="shared" si="2"/>
        <v xml:space="preserve"> </v>
      </c>
      <c r="Q51" s="113" t="str">
        <f t="shared" si="3"/>
        <v xml:space="preserve"> </v>
      </c>
    </row>
    <row r="52" spans="2:17" ht="14.3" customHeight="1" x14ac:dyDescent="0.2"/>
    <row r="53" spans="2:17" ht="18" customHeight="1" x14ac:dyDescent="0.2">
      <c r="B53" s="161" t="s">
        <v>11</v>
      </c>
      <c r="C53" s="161"/>
      <c r="D53" s="161"/>
      <c r="E53" s="161"/>
      <c r="F53" s="161"/>
      <c r="G53" s="161"/>
      <c r="H53" s="161"/>
      <c r="I53" s="161"/>
    </row>
    <row r="54" spans="2:17" ht="12.75" customHeight="1" x14ac:dyDescent="0.2">
      <c r="B54" s="95"/>
      <c r="C54" s="95"/>
      <c r="D54" s="95"/>
      <c r="E54" s="95"/>
      <c r="F54" s="95"/>
      <c r="G54" s="95"/>
      <c r="H54" s="95"/>
      <c r="I54" s="95"/>
      <c r="J54" s="95"/>
      <c r="K54" s="158" t="s">
        <v>43</v>
      </c>
      <c r="L54" s="158"/>
      <c r="M54" s="95"/>
    </row>
    <row r="55" spans="2:17" ht="53.5" customHeight="1" x14ac:dyDescent="0.2">
      <c r="B55" s="89" t="s">
        <v>2</v>
      </c>
      <c r="C55" s="89" t="s">
        <v>3</v>
      </c>
      <c r="D55" s="89" t="s">
        <v>4</v>
      </c>
      <c r="E55" s="89" t="s">
        <v>9</v>
      </c>
      <c r="F55" s="89" t="s">
        <v>5</v>
      </c>
      <c r="G55" s="89" t="s">
        <v>27</v>
      </c>
      <c r="H55" s="89" t="s">
        <v>18</v>
      </c>
      <c r="I55" s="89" t="s">
        <v>36</v>
      </c>
      <c r="J55" s="89" t="s">
        <v>37</v>
      </c>
      <c r="K55" s="89" t="s">
        <v>40</v>
      </c>
      <c r="L55" s="89" t="s">
        <v>41</v>
      </c>
      <c r="M55" s="89" t="s">
        <v>39</v>
      </c>
    </row>
    <row r="56" spans="2:17" ht="3.75" customHeight="1" x14ac:dyDescent="0.2">
      <c r="B56" s="96"/>
      <c r="C56" s="97"/>
      <c r="D56" s="97"/>
      <c r="E56" s="97"/>
      <c r="F56" s="97"/>
      <c r="G56" s="97"/>
      <c r="H56" s="97"/>
      <c r="I56" s="97"/>
      <c r="J56" s="97"/>
      <c r="K56" s="97"/>
      <c r="L56" s="97"/>
      <c r="M56" s="97"/>
    </row>
    <row r="57" spans="2:17" x14ac:dyDescent="0.2">
      <c r="B57" s="107">
        <v>1</v>
      </c>
      <c r="C57" s="99"/>
      <c r="D57" s="99"/>
      <c r="E57" s="100"/>
      <c r="F57" s="99"/>
      <c r="G57" s="99"/>
      <c r="H57" s="99"/>
      <c r="I57" s="101"/>
      <c r="J57" s="99"/>
      <c r="K57" s="99"/>
      <c r="L57" s="99"/>
      <c r="M57" s="99"/>
    </row>
    <row r="58" spans="2:17" x14ac:dyDescent="0.2">
      <c r="B58" s="108">
        <v>2</v>
      </c>
      <c r="C58" s="103"/>
      <c r="D58" s="103"/>
      <c r="E58" s="104"/>
      <c r="F58" s="99"/>
      <c r="G58" s="103"/>
      <c r="H58" s="103"/>
      <c r="I58" s="105"/>
      <c r="J58" s="103"/>
      <c r="K58" s="103"/>
      <c r="L58" s="103"/>
      <c r="M58" s="103"/>
    </row>
    <row r="59" spans="2:17" x14ac:dyDescent="0.2">
      <c r="B59" s="108">
        <v>3</v>
      </c>
      <c r="C59" s="103"/>
      <c r="D59" s="103"/>
      <c r="E59" s="104"/>
      <c r="F59" s="99"/>
      <c r="G59" s="103"/>
      <c r="H59" s="103"/>
      <c r="I59" s="105"/>
      <c r="J59" s="103"/>
      <c r="K59" s="103"/>
      <c r="L59" s="103"/>
      <c r="M59" s="103"/>
    </row>
    <row r="60" spans="2:17" x14ac:dyDescent="0.2">
      <c r="B60" s="108">
        <v>4</v>
      </c>
      <c r="C60" s="103"/>
      <c r="D60" s="103"/>
      <c r="E60" s="104"/>
      <c r="F60" s="99"/>
      <c r="G60" s="103"/>
      <c r="H60" s="103"/>
      <c r="I60" s="105"/>
      <c r="J60" s="103"/>
      <c r="K60" s="103"/>
      <c r="L60" s="103"/>
      <c r="M60" s="103"/>
    </row>
    <row r="61" spans="2:17" x14ac:dyDescent="0.2">
      <c r="B61" s="108">
        <v>5</v>
      </c>
      <c r="C61" s="103"/>
      <c r="D61" s="103"/>
      <c r="E61" s="104"/>
      <c r="F61" s="99"/>
      <c r="G61" s="103"/>
      <c r="H61" s="103"/>
      <c r="I61" s="105"/>
      <c r="J61" s="103"/>
      <c r="K61" s="103"/>
      <c r="L61" s="103"/>
      <c r="M61" s="103"/>
    </row>
    <row r="62" spans="2:17" x14ac:dyDescent="0.2">
      <c r="B62" s="108">
        <v>6</v>
      </c>
      <c r="C62" s="103"/>
      <c r="D62" s="103"/>
      <c r="E62" s="104"/>
      <c r="F62" s="99"/>
      <c r="G62" s="103"/>
      <c r="H62" s="103"/>
      <c r="I62" s="105"/>
      <c r="J62" s="103"/>
      <c r="K62" s="103"/>
      <c r="L62" s="103"/>
      <c r="M62" s="103"/>
    </row>
    <row r="63" spans="2:17" x14ac:dyDescent="0.2">
      <c r="B63" s="108">
        <v>7</v>
      </c>
      <c r="C63" s="103"/>
      <c r="D63" s="103"/>
      <c r="E63" s="104"/>
      <c r="F63" s="99"/>
      <c r="G63" s="103"/>
      <c r="H63" s="103"/>
      <c r="I63" s="105"/>
      <c r="J63" s="103"/>
      <c r="K63" s="103"/>
      <c r="L63" s="103"/>
      <c r="M63" s="103"/>
    </row>
    <row r="64" spans="2:17" x14ac:dyDescent="0.2">
      <c r="B64" s="108">
        <v>8</v>
      </c>
      <c r="C64" s="103"/>
      <c r="D64" s="103"/>
      <c r="E64" s="104"/>
      <c r="F64" s="99"/>
      <c r="G64" s="103"/>
      <c r="H64" s="103"/>
      <c r="I64" s="105"/>
      <c r="J64" s="103"/>
      <c r="K64" s="103"/>
      <c r="L64" s="103"/>
      <c r="M64" s="103"/>
    </row>
    <row r="65" spans="2:13" x14ac:dyDescent="0.2">
      <c r="B65" s="108">
        <v>9</v>
      </c>
      <c r="C65" s="103"/>
      <c r="D65" s="103"/>
      <c r="E65" s="104"/>
      <c r="F65" s="99"/>
      <c r="G65" s="103"/>
      <c r="H65" s="103"/>
      <c r="I65" s="105"/>
      <c r="J65" s="103"/>
      <c r="K65" s="103"/>
      <c r="L65" s="103"/>
      <c r="M65" s="103"/>
    </row>
    <row r="66" spans="2:13" x14ac:dyDescent="0.2">
      <c r="B66" s="108">
        <v>10</v>
      </c>
      <c r="C66" s="103"/>
      <c r="D66" s="103"/>
      <c r="E66" s="104"/>
      <c r="F66" s="99"/>
      <c r="G66" s="103"/>
      <c r="H66" s="103"/>
      <c r="I66" s="105"/>
      <c r="J66" s="103"/>
      <c r="K66" s="103"/>
      <c r="L66" s="103"/>
      <c r="M66" s="103"/>
    </row>
    <row r="67" spans="2:13" x14ac:dyDescent="0.2">
      <c r="B67" s="107">
        <v>11</v>
      </c>
      <c r="C67" s="99"/>
      <c r="D67" s="99"/>
      <c r="E67" s="100"/>
      <c r="F67" s="99"/>
      <c r="G67" s="99"/>
      <c r="H67" s="99"/>
      <c r="I67" s="101"/>
      <c r="J67" s="99"/>
      <c r="K67" s="99"/>
      <c r="L67" s="99"/>
      <c r="M67" s="99"/>
    </row>
    <row r="68" spans="2:13" x14ac:dyDescent="0.2">
      <c r="B68" s="108">
        <v>12</v>
      </c>
      <c r="C68" s="103"/>
      <c r="D68" s="103"/>
      <c r="E68" s="104"/>
      <c r="F68" s="99"/>
      <c r="G68" s="103"/>
      <c r="H68" s="103"/>
      <c r="I68" s="105"/>
      <c r="J68" s="103"/>
      <c r="K68" s="103"/>
      <c r="L68" s="103"/>
      <c r="M68" s="103"/>
    </row>
    <row r="69" spans="2:13" x14ac:dyDescent="0.2">
      <c r="B69" s="108">
        <v>13</v>
      </c>
      <c r="C69" s="103"/>
      <c r="D69" s="103"/>
      <c r="E69" s="104"/>
      <c r="F69" s="99"/>
      <c r="G69" s="103"/>
      <c r="H69" s="103"/>
      <c r="I69" s="105"/>
      <c r="J69" s="103"/>
      <c r="K69" s="103"/>
      <c r="L69" s="103"/>
      <c r="M69" s="103"/>
    </row>
    <row r="70" spans="2:13" x14ac:dyDescent="0.2">
      <c r="B70" s="108">
        <v>14</v>
      </c>
      <c r="C70" s="103"/>
      <c r="D70" s="103"/>
      <c r="E70" s="104"/>
      <c r="F70" s="99"/>
      <c r="G70" s="103"/>
      <c r="H70" s="103"/>
      <c r="I70" s="105"/>
      <c r="J70" s="103"/>
      <c r="K70" s="103"/>
      <c r="L70" s="103"/>
      <c r="M70" s="103"/>
    </row>
    <row r="71" spans="2:13" x14ac:dyDescent="0.2">
      <c r="B71" s="108">
        <v>15</v>
      </c>
      <c r="C71" s="103"/>
      <c r="D71" s="103"/>
      <c r="E71" s="104"/>
      <c r="F71" s="99"/>
      <c r="G71" s="103"/>
      <c r="H71" s="103"/>
      <c r="I71" s="105"/>
      <c r="J71" s="103"/>
      <c r="K71" s="103"/>
      <c r="L71" s="103"/>
      <c r="M71" s="103"/>
    </row>
    <row r="72" spans="2:13" x14ac:dyDescent="0.2">
      <c r="B72" s="108">
        <v>16</v>
      </c>
      <c r="C72" s="103"/>
      <c r="D72" s="103"/>
      <c r="E72" s="104"/>
      <c r="F72" s="99"/>
      <c r="G72" s="103"/>
      <c r="H72" s="103"/>
      <c r="I72" s="105"/>
      <c r="J72" s="103"/>
      <c r="K72" s="103"/>
      <c r="L72" s="103"/>
      <c r="M72" s="103"/>
    </row>
    <row r="73" spans="2:13" x14ac:dyDescent="0.2">
      <c r="B73" s="108">
        <v>17</v>
      </c>
      <c r="C73" s="103"/>
      <c r="D73" s="103"/>
      <c r="E73" s="104"/>
      <c r="F73" s="99"/>
      <c r="G73" s="103"/>
      <c r="H73" s="103"/>
      <c r="I73" s="105"/>
      <c r="J73" s="103"/>
      <c r="K73" s="103"/>
      <c r="L73" s="103"/>
      <c r="M73" s="103"/>
    </row>
    <row r="74" spans="2:13" x14ac:dyDescent="0.2">
      <c r="B74" s="108">
        <v>18</v>
      </c>
      <c r="C74" s="103"/>
      <c r="D74" s="103"/>
      <c r="E74" s="104"/>
      <c r="F74" s="99"/>
      <c r="G74" s="103"/>
      <c r="H74" s="103"/>
      <c r="I74" s="105"/>
      <c r="J74" s="103"/>
      <c r="K74" s="103"/>
      <c r="L74" s="103"/>
      <c r="M74" s="103"/>
    </row>
    <row r="75" spans="2:13" x14ac:dyDescent="0.2">
      <c r="B75" s="108">
        <v>19</v>
      </c>
      <c r="C75" s="103"/>
      <c r="D75" s="103"/>
      <c r="E75" s="104"/>
      <c r="F75" s="99"/>
      <c r="G75" s="103"/>
      <c r="H75" s="103"/>
      <c r="I75" s="105"/>
      <c r="J75" s="103"/>
      <c r="K75" s="103"/>
      <c r="L75" s="103"/>
      <c r="M75" s="103"/>
    </row>
    <row r="76" spans="2:13" x14ac:dyDescent="0.2">
      <c r="B76" s="108">
        <v>20</v>
      </c>
      <c r="C76" s="103"/>
      <c r="D76" s="103"/>
      <c r="E76" s="104"/>
      <c r="F76" s="99"/>
      <c r="G76" s="103"/>
      <c r="H76" s="103"/>
      <c r="I76" s="105"/>
      <c r="J76" s="103"/>
      <c r="K76" s="103"/>
      <c r="L76" s="103"/>
      <c r="M76" s="103"/>
    </row>
    <row r="78" spans="2:13" ht="39.75" customHeight="1" x14ac:dyDescent="0.2">
      <c r="B78" s="160" t="s">
        <v>31</v>
      </c>
      <c r="C78" s="160"/>
      <c r="D78" s="160"/>
      <c r="E78" s="160"/>
      <c r="F78" s="160"/>
      <c r="G78" s="160"/>
      <c r="H78" s="160"/>
      <c r="I78" s="160"/>
      <c r="J78" s="160"/>
      <c r="K78" s="160"/>
      <c r="L78" s="160"/>
      <c r="M78" s="160"/>
    </row>
    <row r="79" spans="2:13" x14ac:dyDescent="0.2">
      <c r="B79" s="77"/>
      <c r="C79" s="77"/>
      <c r="D79" s="77"/>
      <c r="E79" s="77"/>
      <c r="F79" s="77"/>
      <c r="G79" s="77"/>
      <c r="H79" s="77"/>
      <c r="I79" s="77"/>
      <c r="J79" s="77"/>
    </row>
    <row r="80" spans="2:13" ht="39.25" customHeight="1" thickBot="1" x14ac:dyDescent="0.25">
      <c r="B80" s="77"/>
      <c r="C80" s="77"/>
      <c r="D80" s="77"/>
      <c r="E80" s="77"/>
      <c r="J80" s="159"/>
      <c r="K80" s="159"/>
      <c r="L80" s="159"/>
      <c r="M80" s="159"/>
    </row>
    <row r="81" spans="10:12" ht="25.85" x14ac:dyDescent="0.2">
      <c r="J81" s="78" t="s">
        <v>21</v>
      </c>
      <c r="K81" s="79"/>
      <c r="L81" s="73" t="s">
        <v>22</v>
      </c>
    </row>
  </sheetData>
  <sheetProtection algorithmName="SHA-512" hashValue="W1JI1VMm8yurItmkYN7xDLFWlafuD+0e63byFCK9dqoHqFY1Jt4wc9sX0+rmLJUT8wPyGSUYEyov84O1l0MIdw==" saltValue="niM0rgd7rG3WY6bCXF48Yg==" spinCount="100000" sheet="1" selectLockedCells="1"/>
  <mergeCells count="34">
    <mergeCell ref="B1:I1"/>
    <mergeCell ref="B3:C3"/>
    <mergeCell ref="B4:E4"/>
    <mergeCell ref="B5:E5"/>
    <mergeCell ref="B6:E6"/>
    <mergeCell ref="F4:G4"/>
    <mergeCell ref="F5:G5"/>
    <mergeCell ref="F6:G6"/>
    <mergeCell ref="G14:H14"/>
    <mergeCell ref="B15:C15"/>
    <mergeCell ref="F7:G7"/>
    <mergeCell ref="F8:G8"/>
    <mergeCell ref="B7:E7"/>
    <mergeCell ref="B12:E12"/>
    <mergeCell ref="F12:G12"/>
    <mergeCell ref="B8:E8"/>
    <mergeCell ref="B9:E9"/>
    <mergeCell ref="B10:E10"/>
    <mergeCell ref="F9:G9"/>
    <mergeCell ref="F10:G10"/>
    <mergeCell ref="B13:I13"/>
    <mergeCell ref="B11:E11"/>
    <mergeCell ref="F11:G11"/>
    <mergeCell ref="B14:C14"/>
    <mergeCell ref="E16:E17"/>
    <mergeCell ref="K54:L54"/>
    <mergeCell ref="J80:K80"/>
    <mergeCell ref="L80:M80"/>
    <mergeCell ref="B78:M78"/>
    <mergeCell ref="B53:I53"/>
    <mergeCell ref="B17:D17"/>
    <mergeCell ref="K19:L19"/>
    <mergeCell ref="B19:I19"/>
    <mergeCell ref="B16:D16"/>
  </mergeCells>
  <conditionalFormatting sqref="F4:G10">
    <cfRule type="cellIs" dxfId="8" priority="15" operator="equal">
      <formula>""</formula>
    </cfRule>
  </conditionalFormatting>
  <conditionalFormatting sqref="F11">
    <cfRule type="cellIs" dxfId="7" priority="14" operator="equal">
      <formula>""</formula>
    </cfRule>
  </conditionalFormatting>
  <conditionalFormatting sqref="F12">
    <cfRule type="cellIs" dxfId="6" priority="7" operator="equal">
      <formula>""</formula>
    </cfRule>
  </conditionalFormatting>
  <conditionalFormatting sqref="F18">
    <cfRule type="cellIs" dxfId="5" priority="1" operator="greaterThanOrEqual">
      <formula>$E$16</formula>
    </cfRule>
    <cfRule type="cellIs" dxfId="4" priority="2" stopIfTrue="1" operator="lessThan">
      <formula>$E$16</formula>
    </cfRule>
  </conditionalFormatting>
  <dataValidations count="3">
    <dataValidation allowBlank="1" showInputMessage="1" sqref="G22:H51 G57:G76" xr:uid="{00000000-0002-0000-0300-000000000000}"/>
    <dataValidation type="list" allowBlank="1" showInputMessage="1" showErrorMessage="1" sqref="J22:J51 J57:J76" xr:uid="{00000000-0002-0000-0300-000001000000}">
      <formula1>"festangestellt,Honorarkraft/sonstiges"</formula1>
    </dataValidation>
    <dataValidation type="list" allowBlank="1" showInputMessage="1" sqref="F22:F51 F57:F76" xr:uid="{00000000-0002-0000-0300-000002000000}">
      <formula1>$N$22:$N$24</formula1>
    </dataValidation>
  </dataValidations>
  <pageMargins left="0.35433070866141736" right="0.23622047244094491" top="0.23622047244094491" bottom="0.23622047244094491" header="0.23622047244094491" footer="0.23622047244094491"/>
  <pageSetup paperSize="9" scale="53" fitToHeight="0" orientation="landscape" r:id="rId1"/>
  <headerFooter scaleWithDoc="0" alignWithMargins="0">
    <oddHeader xml:space="preserve">&amp;C                                                                                                                              </oddHeader>
  </headerFooter>
  <legacyDrawing r:id="rId2"/>
  <extLst>
    <ext xmlns:x14="http://schemas.microsoft.com/office/spreadsheetml/2009/9/main" uri="{78C0D931-6437-407d-A8EE-F0AAD7539E65}">
      <x14:conditionalFormattings>
        <x14:conditionalFormatting xmlns:xm="http://schemas.microsoft.com/office/excel/2006/main">
          <x14:cfRule type="cellIs" priority="10" operator="greaterThanOrEqual" id="{F6235E2C-E06E-434F-96E7-A0272191B34E}">
            <xm:f>'Übersicht Vorphase'!$E$21</xm:f>
            <x14:dxf>
              <font>
                <color rgb="FF00B050"/>
              </font>
            </x14:dxf>
          </x14:cfRule>
          <x14:cfRule type="cellIs" priority="12" stopIfTrue="1" operator="lessThan" id="{29EE4340-B366-4187-A71C-AF15D5A53EA9}">
            <xm:f>'Übersicht Vorphase'!$E$21</xm:f>
            <x14:dxf>
              <font>
                <condense val="0"/>
                <extend val="0"/>
                <color indexed="10"/>
              </font>
            </x14:dxf>
          </x14:cfRule>
          <xm:sqref>G16</xm:sqref>
        </x14:conditionalFormatting>
        <x14:conditionalFormatting xmlns:xm="http://schemas.microsoft.com/office/excel/2006/main">
          <x14:cfRule type="cellIs" priority="11" stopIfTrue="1" operator="lessThan" id="{FB65DD43-DF92-4809-AB69-22FF62201AC5}">
            <xm:f>'Übersicht Vorphase'!$E$22</xm:f>
            <x14:dxf>
              <font>
                <condense val="0"/>
                <extend val="0"/>
                <color indexed="10"/>
              </font>
            </x14:dxf>
          </x14:cfRule>
          <x14:cfRule type="cellIs" priority="13" stopIfTrue="1" operator="greaterThanOrEqual" id="{6EFBA48B-7A8F-4081-84BC-270E3DD11057}">
            <xm:f>'Übersicht Vorphase'!$E$22</xm:f>
            <x14:dxf>
              <font>
                <color rgb="FF00B050"/>
              </font>
            </x14:dxf>
          </x14:cfRule>
          <xm:sqref>G17:G18</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1"/>
  </sheetPr>
  <dimension ref="A1:D20"/>
  <sheetViews>
    <sheetView workbookViewId="0">
      <selection activeCell="B20" sqref="B20"/>
    </sheetView>
  </sheetViews>
  <sheetFormatPr baseColWidth="10" defaultRowHeight="12.9" x14ac:dyDescent="0.2"/>
  <cols>
    <col min="1" max="1" width="38.75" bestFit="1" customWidth="1"/>
    <col min="2" max="2" width="20.75" customWidth="1"/>
    <col min="3" max="3" width="14.625" customWidth="1"/>
    <col min="4" max="4" width="20.75" customWidth="1"/>
  </cols>
  <sheetData>
    <row r="1" spans="1:4" ht="38.75" x14ac:dyDescent="0.2">
      <c r="A1" t="s">
        <v>33</v>
      </c>
      <c r="B1" s="1" t="s">
        <v>51</v>
      </c>
      <c r="C1" s="1" t="s">
        <v>52</v>
      </c>
      <c r="D1" s="69" t="s">
        <v>34</v>
      </c>
    </row>
    <row r="2" spans="1:4" x14ac:dyDescent="0.2">
      <c r="A2" s="7" t="s">
        <v>15</v>
      </c>
      <c r="B2" s="66">
        <v>0.05</v>
      </c>
      <c r="C2" s="66">
        <v>2.7027027027027029E-2</v>
      </c>
      <c r="D2" s="68">
        <v>0.7</v>
      </c>
    </row>
    <row r="3" spans="1:4" x14ac:dyDescent="0.2">
      <c r="A3" s="7" t="s">
        <v>16</v>
      </c>
      <c r="B3" s="66">
        <f>IF('Übersicht Vorphase'!$J$12="",1/21,IF('Übersicht Vorphase'!$J$12&lt;15,"",1/21))</f>
        <v>4.7619047619047616E-2</v>
      </c>
      <c r="C3" s="66">
        <f>IF('Übersicht Vorphase'!$J$12="",1/38,IF('Übersicht Vorphase'!$J$12&lt;15,"",1/38))</f>
        <v>2.6315789473684209E-2</v>
      </c>
      <c r="D3" s="68">
        <v>0.8</v>
      </c>
    </row>
    <row r="4" spans="1:4" x14ac:dyDescent="0.2">
      <c r="B4" s="66">
        <f>IF('Übersicht Vorphase'!$J$12="",1/22,IF('Übersicht Vorphase'!$J$12&lt;15,"",1/22))</f>
        <v>4.5454545454545456E-2</v>
      </c>
      <c r="C4" s="66">
        <f>IF('Übersicht Vorphase'!$J$12="",1/39,IF('Übersicht Vorphase'!$J$12&lt;15,"",1/39))</f>
        <v>2.564102564102564E-2</v>
      </c>
      <c r="D4" s="68">
        <v>0.9</v>
      </c>
    </row>
    <row r="5" spans="1:4" x14ac:dyDescent="0.2">
      <c r="B5" s="66"/>
      <c r="D5" s="68">
        <v>1</v>
      </c>
    </row>
    <row r="6" spans="1:4" x14ac:dyDescent="0.2">
      <c r="B6" s="66"/>
      <c r="D6" s="68">
        <v>1.1000000000000001</v>
      </c>
    </row>
    <row r="7" spans="1:4" x14ac:dyDescent="0.2">
      <c r="B7" s="66"/>
      <c r="D7" s="68">
        <v>1.2</v>
      </c>
    </row>
    <row r="8" spans="1:4" x14ac:dyDescent="0.2">
      <c r="B8" s="66"/>
      <c r="D8" s="68"/>
    </row>
    <row r="9" spans="1:4" x14ac:dyDescent="0.2">
      <c r="B9" s="66"/>
    </row>
    <row r="10" spans="1:4" x14ac:dyDescent="0.2">
      <c r="B10" s="66"/>
    </row>
    <row r="11" spans="1:4" x14ac:dyDescent="0.2">
      <c r="B11" s="66"/>
    </row>
    <row r="12" spans="1:4" x14ac:dyDescent="0.2">
      <c r="B12" s="66"/>
    </row>
    <row r="13" spans="1:4" x14ac:dyDescent="0.2">
      <c r="B13" s="66"/>
    </row>
    <row r="14" spans="1:4" x14ac:dyDescent="0.2">
      <c r="B14" s="66"/>
    </row>
    <row r="15" spans="1:4" x14ac:dyDescent="0.2">
      <c r="B15" s="66"/>
    </row>
    <row r="20" spans="1:2" x14ac:dyDescent="0.2">
      <c r="A20" s="67" t="s">
        <v>35</v>
      </c>
      <c r="B20" s="87">
        <v>44161</v>
      </c>
    </row>
  </sheetData>
  <pageMargins left="0.7" right="0.7" top="0.78740157499999996" bottom="0.78740157499999996"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4</vt:i4>
      </vt:variant>
    </vt:vector>
  </HeadingPairs>
  <TitlesOfParts>
    <vt:vector size="9" baseType="lpstr">
      <vt:lpstr>Anleitung Übersicht Vorphase</vt:lpstr>
      <vt:lpstr>Übersicht Vorphase</vt:lpstr>
      <vt:lpstr>Anleitung Übersicht Begl. Phase</vt:lpstr>
      <vt:lpstr>Übersicht Begleitende Phase</vt:lpstr>
      <vt:lpstr>strg</vt:lpstr>
      <vt:lpstr>_Anlass_Einreichung_P.2</vt:lpstr>
      <vt:lpstr>_Prozent</vt:lpstr>
      <vt:lpstr>'Übersicht Vorphase'!Druckbereich</vt:lpstr>
      <vt:lpstr>Personalschlüssel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AsA flex P.1 Gesamtübersicht Personal</dc:title>
  <dc:creator>Eingangsbestaetigung@arbeitsagentur.de</dc:creator>
  <cp:lastPrinted>2021-06-17T07:55:54Z</cp:lastPrinted>
  <dcterms:created xsi:type="dcterms:W3CDTF">2005-08-14T15:22:24Z</dcterms:created>
  <dcterms:modified xsi:type="dcterms:W3CDTF">2023-02-28T14:57:05Z</dcterms:modified>
</cp:coreProperties>
</file>