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mc:AlternateContent xmlns:mc="http://schemas.openxmlformats.org/markup-compatibility/2006">
    <mc:Choice Requires="x15">
      <x15ac:absPath xmlns:x15ac="http://schemas.microsoft.com/office/spreadsheetml/2010/11/ac" url="\\Dst.baintern.de\dfs\419\Ablagen\D41971-Org-840-S-1762\_EA\AA\6_SHA_TBB\18\00157_U25kombi\C\EntW\P1\"/>
    </mc:Choice>
  </mc:AlternateContent>
  <bookViews>
    <workbookView xWindow="0" yWindow="0" windowWidth="15270" windowHeight="3810"/>
  </bookViews>
  <sheets>
    <sheet name="Übersicht" sheetId="1" r:id="rId1"/>
    <sheet name="Anleitung" sheetId="2" r:id="rId2"/>
  </sheets>
  <definedNames>
    <definedName name="_Anlass_Einreichung_P.2">Übersicht!$AB$1:$AB$3</definedName>
    <definedName name="_Prozent">Übersicht!$U$3:$U$11</definedName>
    <definedName name="Ausbildungsjahrgang">Übersicht!$Z$2:$Z$9</definedName>
    <definedName name="_xlnm.Print_Area" localSheetId="0">Übersicht!$A$1:$Q$309</definedName>
    <definedName name="Personalschlüssel" localSheetId="0">Übersicht!$Y$3:$Y$9</definedName>
    <definedName name="Profession" localSheetId="0">Übersicht!$X$3:$X$10</definedName>
  </definedNames>
  <calcPr calcId="152511"/>
</workbook>
</file>

<file path=xl/calcChain.xml><?xml version="1.0" encoding="utf-8"?>
<calcChain xmlns="http://schemas.openxmlformats.org/spreadsheetml/2006/main">
  <c r="G38" i="1" l="1"/>
  <c r="H37" i="1"/>
  <c r="H39" i="1"/>
  <c r="H38" i="1"/>
  <c r="H36" i="1"/>
  <c r="H35" i="1"/>
  <c r="H34" i="1"/>
  <c r="G39" i="1"/>
  <c r="G37" i="1"/>
  <c r="G36" i="1"/>
  <c r="G35" i="1"/>
  <c r="G34" i="1"/>
  <c r="J25" i="1"/>
  <c r="J26" i="1" s="1"/>
  <c r="F37" i="1" s="1"/>
  <c r="P26" i="1"/>
  <c r="N26" i="1"/>
  <c r="P25" i="1"/>
  <c r="N25" i="1"/>
  <c r="P24" i="1"/>
  <c r="N24" i="1"/>
  <c r="P20" i="1"/>
  <c r="P19" i="1"/>
  <c r="P18" i="1"/>
  <c r="N20" i="1"/>
  <c r="N19" i="1"/>
  <c r="N18" i="1"/>
  <c r="K25" i="1"/>
  <c r="K26" i="1" s="1"/>
  <c r="F38" i="1" s="1"/>
  <c r="K19" i="1"/>
  <c r="E35" i="1" s="1"/>
  <c r="J19" i="1"/>
  <c r="E34" i="1" s="1"/>
  <c r="L26" i="1"/>
  <c r="L25" i="1"/>
  <c r="E39" i="1" s="1"/>
  <c r="L24" i="1"/>
  <c r="L18" i="1"/>
  <c r="L20" i="1"/>
  <c r="L19" i="1"/>
  <c r="E36" i="1" s="1"/>
  <c r="F39" i="1" l="1"/>
  <c r="F36" i="1" l="1"/>
  <c r="E38" i="1"/>
  <c r="J20" i="1"/>
  <c r="F34" i="1" s="1"/>
  <c r="K20" i="1"/>
  <c r="F35" i="1" s="1"/>
  <c r="AE50" i="1"/>
  <c r="AE52" i="1" s="1"/>
  <c r="AF50" i="1"/>
  <c r="AF52" i="1" s="1"/>
  <c r="AG50" i="1"/>
  <c r="AG52" i="1" s="1"/>
  <c r="AH50" i="1"/>
  <c r="AH52" i="1" s="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78" i="1"/>
  <c r="X198"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78" i="1"/>
  <c r="Y198" i="1"/>
  <c r="I37" i="1"/>
  <c r="G41" i="1"/>
  <c r="E41" i="1"/>
  <c r="AI50" i="1"/>
  <c r="AI51" i="1" s="1"/>
  <c r="AC50" i="1"/>
  <c r="AC52" i="1" s="1"/>
  <c r="AD50" i="1"/>
  <c r="AD52" i="1" s="1"/>
  <c r="AJ50" i="1"/>
  <c r="AJ52" i="1" s="1"/>
  <c r="E37" i="1" l="1"/>
  <c r="AE51" i="1"/>
  <c r="AJ51" i="1"/>
  <c r="AC51" i="1"/>
  <c r="AI52" i="1"/>
  <c r="G40" i="1"/>
  <c r="AD51" i="1"/>
  <c r="AG51" i="1"/>
  <c r="AF51" i="1"/>
  <c r="AH51" i="1"/>
  <c r="E40" i="1" l="1"/>
</calcChain>
</file>

<file path=xl/comments1.xml><?xml version="1.0" encoding="utf-8"?>
<comments xmlns="http://schemas.openxmlformats.org/spreadsheetml/2006/main">
  <authors>
    <author>KoehlerP009</author>
    <author>TanevskiT</author>
    <author>NeurothJ001</author>
    <author>AB</author>
  </authors>
  <commentList>
    <comment ref="B15" authorId="0" shapeId="0">
      <text>
        <r>
          <rPr>
            <b/>
            <sz val="9"/>
            <color indexed="81"/>
            <rFont val="Tahoma"/>
            <family val="2"/>
          </rPr>
          <t>Bitte Beachten!</t>
        </r>
        <r>
          <rPr>
            <sz val="9"/>
            <color indexed="81"/>
            <rFont val="Tahoma"/>
            <family val="2"/>
          </rPr>
          <t xml:space="preserve"> 
Bei BaEkoop ist nur für das 1. Ausbildungsjahr ein Prozentsatz auszuwählen
</t>
        </r>
      </text>
    </comment>
    <comment ref="G46" authorId="1" shapeId="0">
      <text>
        <r>
          <rPr>
            <sz val="9"/>
            <color indexed="81"/>
            <rFont val="Tahoma"/>
            <family val="2"/>
          </rPr>
          <t>Sofern das Personal im 1</t>
        </r>
        <r>
          <rPr>
            <b/>
            <sz val="9"/>
            <color indexed="81"/>
            <rFont val="Tahoma"/>
            <family val="2"/>
          </rPr>
          <t>. Ausbildungsjahr</t>
        </r>
        <r>
          <rPr>
            <sz val="9"/>
            <color indexed="81"/>
            <rFont val="Tahoma"/>
            <family val="2"/>
          </rPr>
          <t xml:space="preserve"> einer BaE eingesetzt wird wählen Sie bitte in "Spalte L" "Ja" aus.</t>
        </r>
      </text>
    </comment>
    <comment ref="I46" authorId="2" shapeId="0">
      <text>
        <r>
          <rPr>
            <sz val="8"/>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J46" authorId="3" shapeId="0">
      <text>
        <r>
          <rPr>
            <sz val="8"/>
            <color indexed="81"/>
            <rFont val="Arial"/>
            <family val="2"/>
          </rPr>
          <t xml:space="preserve">Bitte tragen Sie die Anzahl der </t>
        </r>
        <r>
          <rPr>
            <b/>
            <u/>
            <sz val="8"/>
            <color indexed="81"/>
            <rFont val="Arial"/>
            <family val="2"/>
          </rPr>
          <t>Zeit</t>
        </r>
        <r>
          <rPr>
            <b/>
            <sz val="8"/>
            <color indexed="81"/>
            <rFont val="Arial"/>
            <family val="2"/>
          </rPr>
          <t>stunden</t>
        </r>
        <r>
          <rPr>
            <sz val="8"/>
            <color indexed="81"/>
            <rFont val="Arial"/>
            <family val="2"/>
          </rPr>
          <t xml:space="preserve"> als Dezimalwert ein (bei Honorarkräften einschließlich 25% Vor- und Nacharbeitungszeit)</t>
        </r>
      </text>
    </comment>
    <comment ref="I201" authorId="2" shapeId="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201" authorId="3"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<sst xmlns="http://schemas.openxmlformats.org/spreadsheetml/2006/main" count="123" uniqueCount="93">
  <si>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</si>
  <si>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</si>
  <si>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</si>
  <si>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</si>
  <si>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</si>
  <si>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</si>
  <si>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Auftragnehmer:</t>
  </si>
  <si>
    <t>Soll</t>
  </si>
  <si>
    <t>Festangestellte</t>
  </si>
  <si>
    <t>Ist</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</si>
  <si>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</si>
  <si>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</si>
  <si>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</si>
  <si>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</si>
  <si>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</si>
  <si>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</si>
  <si>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</si>
  <si>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</si>
  <si>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</si>
  <si>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</si>
  <si>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r>
      <t>Anlass der Personalmeldung</t>
    </r>
    <r>
      <rPr>
        <sz val="10"/>
        <rFont val="Arial"/>
        <family val="2"/>
      </rPr>
      <t xml:space="preserve"> (bitte auswählen)</t>
    </r>
    <r>
      <rPr>
        <b/>
        <sz val="10"/>
        <rFont val="Arial"/>
        <family val="2"/>
      </rPr>
      <t>:</t>
    </r>
  </si>
  <si>
    <t>Angaben zum Vertrag</t>
  </si>
  <si>
    <t>Qualifikation für vorgesehenen Einsatz</t>
  </si>
  <si>
    <t>Umfang (Std./Wo)</t>
  </si>
  <si>
    <t>Vergabe-Nr.:</t>
  </si>
  <si>
    <t>Los-Nr.:</t>
  </si>
  <si>
    <t>Firmenstempel</t>
  </si>
  <si>
    <t>Datum, Unterschrift</t>
  </si>
  <si>
    <r>
      <t xml:space="preserve">Einsatz in weiteren Maßnahmen
</t>
    </r>
    <r>
      <rPr>
        <sz val="10"/>
        <rFont val="Arial"/>
        <family val="2"/>
      </rPr>
      <t>(sofern Vergabemaßnahme - Angabe der Vergabe-/
Losnummer erforderlich)</t>
    </r>
  </si>
  <si>
    <r>
      <rPr>
        <b/>
        <sz val="10"/>
        <rFont val="Arial"/>
        <family val="2"/>
      </rPr>
      <t>Einsatz in weiteren Maßnahmen</t>
    </r>
    <r>
      <rPr>
        <sz val="10"/>
        <rFont val="Arial"/>
        <family val="2"/>
      </rPr>
      <t xml:space="preserve">
(sofern Vergabemaßnahme - Angabe der Vergabe-/Losnummer erforderlich)</t>
    </r>
  </si>
  <si>
    <t>Anzahl 
Vollzeitkräfte</t>
  </si>
  <si>
    <t>festangestelltes Personal</t>
  </si>
  <si>
    <t>Mindestvorgabe an festangestelltem Personal</t>
  </si>
  <si>
    <t xml:space="preserve">Personaländerung tritt ein zum (bitte Datum eintragen): </t>
  </si>
  <si>
    <t>koordinierende Dienststelle:</t>
  </si>
  <si>
    <t>Einsatz in der Maß-
nahme von … bis …</t>
  </si>
  <si>
    <t>Anmerkungen</t>
  </si>
  <si>
    <t>Einsatz in der Maß-
nahme
Std./Wo.</t>
  </si>
  <si>
    <t>Anstellungs- 
verhältnis</t>
  </si>
  <si>
    <t>Anstellungs-
verhältnis</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</si>
  <si>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</si>
  <si>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</si>
  <si>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r>
      <t>Anzahl Gesamtteilnehmerplätze der einzelnen Maßnahmen (100 %)</t>
    </r>
    <r>
      <rPr>
        <sz val="10"/>
        <rFont val="Arial"/>
        <family val="2"/>
      </rPr>
      <t xml:space="preserve"> (bitte Gesamtteilnehmerplätze aller Maßnahmen aus dem Leistungsverzeichnis/Losblatt eintragen)</t>
    </r>
    <r>
      <rPr>
        <b/>
        <sz val="10"/>
        <rFont val="Arial"/>
        <family val="2"/>
      </rPr>
      <t>:</t>
    </r>
  </si>
  <si>
    <t>abH</t>
  </si>
  <si>
    <t>BaEkoop</t>
  </si>
  <si>
    <t>Lehrkraft abH</t>
  </si>
  <si>
    <t>Lehrkraft BaEkoop</t>
  </si>
  <si>
    <t>Personaleinsatz Lehrkraft - abH:</t>
  </si>
  <si>
    <t>2.Ausbildungsjahr</t>
  </si>
  <si>
    <t>3.Ausbildungsjahr</t>
  </si>
  <si>
    <t>T</t>
  </si>
  <si>
    <t>U</t>
  </si>
  <si>
    <t>V</t>
  </si>
  <si>
    <t>W</t>
  </si>
  <si>
    <t>X</t>
  </si>
  <si>
    <t>Y</t>
  </si>
  <si>
    <t>Z</t>
  </si>
  <si>
    <r>
      <t>Vom Auftragnehmer ist Personal vorzuhalten für folgende Prozentzahl an Teilnehmerplätzen</t>
    </r>
    <r>
      <rPr>
        <sz val="10"/>
        <rFont val="Arial"/>
        <family val="2"/>
      </rPr>
      <t xml:space="preserve"> (bitte auswählen)</t>
    </r>
    <r>
      <rPr>
        <b/>
        <sz val="10"/>
        <rFont val="Arial"/>
        <family val="2"/>
      </rPr>
      <t>:</t>
    </r>
  </si>
  <si>
    <t>1. Ausbildungsjahr</t>
  </si>
  <si>
    <t>abgeschlossen</t>
  </si>
  <si>
    <t>noch nicht begonnen</t>
  </si>
  <si>
    <t>TNP BaEint</t>
  </si>
  <si>
    <t>TNP BaEkoop</t>
  </si>
  <si>
    <t>TNPBaEkoop</t>
  </si>
  <si>
    <t>Ausbildungsbeginnjahrgang 2018</t>
  </si>
  <si>
    <t>Achtung nachfolgende Formel für Festangestelltes Personal</t>
  </si>
  <si>
    <t>Überschreitung</t>
  </si>
  <si>
    <t>Unterschreitung</t>
  </si>
  <si>
    <t>Plausiprüfung Prozent zu Teilnehmerzahl BaE</t>
  </si>
  <si>
    <t xml:space="preserve">Anzahl Teilnehmerplätze für fest angestelltes Personal </t>
  </si>
  <si>
    <t xml:space="preserve">Anzahl Teilnehmerplätze für Personalschlüssel </t>
  </si>
  <si>
    <r>
      <t>Anzahl der tatsächlich besetzten BaE-Teilnehmerplätze</t>
    </r>
    <r>
      <rPr>
        <sz val="10"/>
        <rFont val="Arial"/>
        <family val="2"/>
      </rPr>
      <t xml:space="preserve"> (bitte hier immer die tatsächlich abgerufene Teilnehmerzahl eintragen):</t>
    </r>
  </si>
  <si>
    <t>Plausi zur gewählten Prozentzahl</t>
  </si>
  <si>
    <t>Vergabenummer
/Los</t>
  </si>
  <si>
    <t>Einsatz bei BaE im 1. Ausbildungs-jahr?</t>
  </si>
  <si>
    <t>Einsatz in einer BaE?</t>
  </si>
  <si>
    <t>Bitte beachten Sie, beim Sozial- und Integrationscoach ist zwingend auszuwhälen ob das Personal in einer BaE Maßnahme eingesetzt wird. Ist dies der Fall ist zwingend auszuwählen, ob das eingesetzte Personal im 1. Ausbildungsjahr eingesetzt wird. Nur so ist eine Gegenüberstellung/Prüfung im Bezug auf das festangeestellte Personal fehlerfrei möglich.
Daneben ist grundsätzlich bei Personal für die BaE auszuwählen ob das Personal im 1. Ausbildungsjahr eingesetzt wird. Nur so ist eine Gegenüberstellung/Prüfung im Bezug auf das festangeestellte Personal fehlerfrei möglich.</t>
  </si>
  <si>
    <t>Ausbildungsbeginnjahrgang 2019</t>
  </si>
  <si>
    <t>Ausbildungsbeginnjahrgang 2020</t>
  </si>
  <si>
    <t>Vordruck Gesamtübersicht "Personaleinsatz" (P.1) - U25kombi</t>
  </si>
  <si>
    <r>
      <t>Für BaEkoop der jeweilige tatsächliche Ausbildungsjahrgang</t>
    </r>
    <r>
      <rPr>
        <sz val="10"/>
        <rFont val="Arial"/>
        <family val="2"/>
      </rPr>
      <t xml:space="preserve"> (bitte auswählen):</t>
    </r>
  </si>
  <si>
    <t>AsA Phase II</t>
  </si>
  <si>
    <t>Lehrkraft AsA Phase II</t>
  </si>
  <si>
    <t>Maßnahmeort:</t>
  </si>
  <si>
    <t>Personaleinsatz Lehrkraft - AsA Phase II:</t>
  </si>
  <si>
    <t>Personaleinsatz Lehrkraft - BaE koop:</t>
  </si>
  <si>
    <t>Sozial- und Integrationscoach AsA Phase II</t>
  </si>
  <si>
    <t>Sozial- und Integrationscoach abH</t>
  </si>
  <si>
    <t>Sozial- und Integrationscoach BaE koop</t>
  </si>
  <si>
    <t>Personalschlüssel Sozial- und Integrationscoach - abH:</t>
  </si>
  <si>
    <t>Personalschlüssel Sozial- und Integrationscoach - AsA Phase II:</t>
  </si>
  <si>
    <t>Personalschlüssel Sozial- und Integrationscoach - BaE koop:</t>
  </si>
  <si>
    <t>Bitte tragen Sie die Angaben zum Vertrag in die dafür vorgesehenen grau unterlegten Felder ein. Die Übersicht ist je Maßnahmeort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Sobald sich durch Zuweisungen oberhalb der Mindestteilnehmerplatzzahl der Umfang (Stundenzahl) des einzusetzenden Personals verändert, ist die Gesamtübersicht „Personaleinsatz“ (P.1) vom Auftragnehmer zu übersenden. Die Anpassung des Personals hat grundsätzlich mit Wirkung eines Einzelabrufs zu erfolgen. 
Liegt zwischen dem Zeitpunkt, an dem der Einzelabruf dem Auftragnehmer bekannt gegeben wird und dem Wirksamwerden des Einzelabrufs ein Zeitraum von weniger als 4 Wochen, muss die Anpassung des Personals spätestens 4 Wochen nach der Bekanntgabe des Einzelabrufs erfolgen. Aus diesem Grund sind im Feld J16 nur die wirksam abgerufenen Teilnehmerplätze mit aufzunehmen, für die aufgrund des Ablaufs dieser 4-Wochen-Frist eine Personalanpassung bereits notwendig ist.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</si>
</sst>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21"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b/>
      <sz val="10"/>
      <color rgb="FFFF0000"/>
      <name val="Arial"/>
      <family val="2"/>
    </font>
    <font>
      <sz val="9"/>
      <name val="Arial"/>
      <family val="2"/>
    </font>
    <font>
      <sz val="9"/>
      <color indexed="81"/>
      <name val="Tahoma"/>
      <family val="2"/>
    </font>
    <font>
      <sz val="10"/>
      <color theme="0"/>
      <name val="Arial"/>
      <family val="2"/>
    </font>
    <font>
      <sz val="10"/>
      <color rgb="FF00B050"/>
      <name val="Arial"/>
      <family val="2"/>
    </font>
    <font>
      <b/>
      <sz val="10"/>
      <color rgb="FF00B050"/>
      <name val="Arial"/>
      <family val="2"/>
    </font>
    <font>
      <b/>
      <sz val="9"/>
      <color indexed="81"/>
      <name val="Tahoma"/>
      <family val="2"/>
    </font>
    <font>
      <sz val="8"/>
      <color indexed="81"/>
      <name val="Arial"/>
      <family val="2"/>
    </font>
    <font>
      <b/>
      <u/>
      <sz val="8"/>
      <color indexed="81"/>
      <name val="Arial"/>
      <family val="2"/>
    </font>
    <font>
      <b/>
      <sz val="8"/>
      <color indexed="81"/>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theme="7" tint="0.79998168889431442"/>
        <bgColor indexed="64"/>
      </patternFill>
    </fill>
    <fill>
      <patternFill patternType="solid">
        <fgColor rgb="FFFF66FF"/>
        <bgColor indexed="64"/>
      </patternFill>
    </fill>
    <fill>
      <patternFill patternType="solid">
        <fgColor theme="8" tint="0.59999389629810485"/>
        <bgColor indexed="64"/>
      </patternFill>
    </fill>
  </fills>
  <borders count="22">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top/>
      <bottom style="thick">
        <color theme="0" tint="-0.34998626667073579"/>
      </bottom>
      <diagonal/>
    </border>
    <border>
      <left style="thick">
        <color theme="0"/>
      </left>
      <right/>
      <top style="thick">
        <color theme="0" tint="-0.34998626667073579"/>
      </top>
      <bottom style="thin">
        <color theme="0" tint="-0.34998626667073579"/>
      </bottom>
      <diagonal/>
    </border>
    <border>
      <left style="thin">
        <color theme="0"/>
      </left>
      <right/>
      <top style="thin">
        <color theme="0" tint="-0.34998626667073579"/>
      </top>
      <bottom style="thin">
        <color theme="0" tint="-0.34998626667073579"/>
      </bottom>
      <diagonal/>
    </border>
    <border>
      <left/>
      <right/>
      <top style="medium">
        <color theme="0" tint="-0.34998626667073579"/>
      </top>
      <bottom/>
      <diagonal/>
    </border>
    <border>
      <left/>
      <right style="thick">
        <color theme="0"/>
      </right>
      <top style="thin">
        <color theme="0" tint="-0.34998626667073579"/>
      </top>
      <bottom style="thin">
        <color theme="0" tint="-0.34998626667073579"/>
      </bottom>
      <diagonal/>
    </border>
    <border>
      <left/>
      <right/>
      <top/>
      <bottom style="thin">
        <color indexed="64"/>
      </bottom>
      <diagonal/>
    </border>
    <border>
      <left style="thick">
        <color theme="0"/>
      </left>
      <right style="thin">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s>
  <cellStyleXfs count="1">
    <xf numFmtId="0" fontId="0" fillId="0" borderId="0"/>
  </cellStyleXfs>
  <cellXfs count="173">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4" fillId="0" borderId="0" xfId="0" applyFont="1" applyBorder="1" applyAlignment="1" applyProtection="1">
      <alignment horizontal="center"/>
      <protection hidden="1"/>
    </xf>
    <xf numFmtId="0" fontId="4" fillId="0" borderId="0" xfId="0" applyFont="1" applyBorder="1" applyProtection="1">
      <protection hidden="1"/>
    </xf>
    <xf numFmtId="0" fontId="0" fillId="0" borderId="0" xfId="0" applyAlignment="1" applyProtection="1">
      <alignment wrapText="1"/>
      <protection hidden="1"/>
    </xf>
    <xf numFmtId="0" fontId="5" fillId="0" borderId="0" xfId="0" applyFont="1" applyAlignment="1" applyProtection="1">
      <protection hidden="1"/>
    </xf>
    <xf numFmtId="0" fontId="4"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13" fontId="0" fillId="0" borderId="0" xfId="0" applyNumberFormat="1" applyAlignment="1" applyProtection="1">
      <alignment wrapText="1"/>
      <protection hidden="1"/>
    </xf>
    <xf numFmtId="14" fontId="0" fillId="0" borderId="0" xfId="0" applyNumberFormat="1" applyAlignment="1" applyProtection="1">
      <alignment wrapText="1"/>
      <protection hidden="1"/>
    </xf>
    <xf numFmtId="0" fontId="0" fillId="0" borderId="1" xfId="0" applyBorder="1" applyAlignment="1" applyProtection="1">
      <alignment horizontal="center" vertical="center" wrapText="1"/>
      <protection hidden="1"/>
    </xf>
    <xf numFmtId="0" fontId="5" fillId="0" borderId="5" xfId="0" applyFont="1" applyBorder="1" applyAlignment="1" applyProtection="1">
      <alignment horizontal="center" vertical="center" wrapText="1"/>
      <protection hidden="1"/>
    </xf>
    <xf numFmtId="9" fontId="0" fillId="0" borderId="0" xfId="0" applyNumberFormat="1" applyAlignment="1" applyProtection="1">
      <alignment horizontal="left" wrapText="1"/>
      <protection hidden="1"/>
    </xf>
    <xf numFmtId="2" fontId="0" fillId="0" borderId="9" xfId="0" applyNumberFormat="1" applyBorder="1" applyAlignment="1" applyProtection="1">
      <alignment horizontal="center" wrapText="1"/>
      <protection hidden="1"/>
    </xf>
    <xf numFmtId="2" fontId="0" fillId="0" borderId="0" xfId="0" quotePrefix="1" applyNumberFormat="1" applyBorder="1" applyAlignment="1" applyProtection="1">
      <alignment horizontal="center" vertical="center" wrapText="1"/>
      <protection hidden="1"/>
    </xf>
    <xf numFmtId="0" fontId="0" fillId="0" borderId="0" xfId="0" applyFill="1" applyBorder="1" applyAlignment="1" applyProtection="1">
      <alignment horizontal="center" wrapText="1"/>
      <protection hidden="1"/>
    </xf>
    <xf numFmtId="0" fontId="5" fillId="0" borderId="0" xfId="0" applyFont="1" applyFill="1" applyBorder="1" applyAlignment="1" applyProtection="1">
      <alignment horizontal="center" wrapText="1"/>
      <protection hidden="1"/>
    </xf>
    <xf numFmtId="2" fontId="4" fillId="0" borderId="2" xfId="0" applyNumberFormat="1" applyFont="1" applyBorder="1" applyAlignment="1" applyProtection="1">
      <alignment horizontal="center" wrapText="1"/>
      <protection hidden="1"/>
    </xf>
    <xf numFmtId="2" fontId="0" fillId="0" borderId="2" xfId="0" applyNumberFormat="1" applyBorder="1" applyAlignment="1" applyProtection="1">
      <alignment horizontal="center" wrapText="1"/>
      <protection hidden="1"/>
    </xf>
    <xf numFmtId="2" fontId="5" fillId="0" borderId="2" xfId="0" applyNumberFormat="1" applyFont="1" applyBorder="1" applyAlignment="1" applyProtection="1">
      <alignment horizontal="center" wrapText="1"/>
      <protection hidden="1"/>
    </xf>
    <xf numFmtId="9" fontId="0" fillId="0" borderId="0" xfId="0" applyNumberFormat="1" applyFont="1" applyAlignment="1" applyProtection="1">
      <alignment horizontal="left" wrapText="1"/>
      <protection hidden="1"/>
    </xf>
    <xf numFmtId="0" fontId="7" fillId="0" borderId="0" xfId="0" applyFont="1" applyBorder="1" applyAlignment="1" applyProtection="1">
      <alignment vertical="top" wrapText="1"/>
      <protection hidden="1"/>
    </xf>
    <xf numFmtId="0" fontId="4" fillId="4" borderId="6" xfId="0" applyFont="1" applyFill="1" applyBorder="1" applyAlignment="1" applyProtection="1">
      <alignment horizontal="center" vertical="center" wrapText="1"/>
      <protection hidden="1"/>
    </xf>
    <xf numFmtId="0" fontId="4" fillId="4" borderId="6" xfId="0" applyFont="1" applyFill="1" applyBorder="1" applyAlignment="1" applyProtection="1">
      <alignment horizontal="left" vertical="center" wrapText="1"/>
      <protection hidden="1"/>
    </xf>
    <xf numFmtId="0" fontId="0" fillId="0" borderId="1" xfId="0" applyFill="1" applyBorder="1" applyAlignment="1" applyProtection="1">
      <alignment horizontal="center" wrapText="1"/>
      <protection hidden="1"/>
    </xf>
    <xf numFmtId="13" fontId="0" fillId="0" borderId="0" xfId="0" applyNumberFormat="1" applyAlignment="1" applyProtection="1">
      <alignment horizontal="left" wrapText="1"/>
      <protection hidden="1"/>
    </xf>
    <xf numFmtId="0" fontId="0" fillId="0" borderId="2" xfId="0" applyFill="1" applyBorder="1" applyAlignment="1" applyProtection="1">
      <alignment horizontal="center" wrapText="1"/>
      <protection hidden="1"/>
    </xf>
    <xf numFmtId="0" fontId="0" fillId="0" borderId="0" xfId="0" applyAlignment="1" applyProtection="1">
      <alignment vertical="center" wrapText="1"/>
      <protection hidden="1"/>
    </xf>
    <xf numFmtId="0" fontId="4" fillId="0" borderId="0" xfId="0" applyFont="1" applyFill="1" applyBorder="1" applyAlignment="1" applyProtection="1">
      <alignment horizontal="center" vertical="center" wrapText="1"/>
      <protection hidden="1"/>
    </xf>
    <xf numFmtId="0" fontId="4" fillId="0" borderId="0" xfId="0" applyFont="1" applyAlignment="1" applyProtection="1">
      <alignment wrapText="1"/>
      <protection hidden="1"/>
    </xf>
    <xf numFmtId="14" fontId="0" fillId="0" borderId="1" xfId="0" applyNumberFormat="1" applyFill="1" applyBorder="1" applyAlignment="1" applyProtection="1">
      <alignment horizontal="left" wrapText="1"/>
      <protection locked="0" hidden="1"/>
    </xf>
    <xf numFmtId="2" fontId="0" fillId="0" borderId="1" xfId="0" applyNumberFormat="1" applyFill="1" applyBorder="1" applyAlignment="1" applyProtection="1">
      <alignment horizontal="left"/>
      <protection locked="0" hidden="1"/>
    </xf>
    <xf numFmtId="2" fontId="0" fillId="0" borderId="1" xfId="0" applyNumberFormat="1" applyFill="1" applyBorder="1" applyAlignment="1" applyProtection="1">
      <alignment horizontal="left" wrapText="1"/>
      <protection locked="0" hidden="1"/>
    </xf>
    <xf numFmtId="2" fontId="0" fillId="0" borderId="2" xfId="0" applyNumberFormat="1" applyFill="1" applyBorder="1" applyAlignment="1" applyProtection="1">
      <alignment horizontal="left"/>
      <protection locked="0" hidden="1"/>
    </xf>
    <xf numFmtId="2" fontId="0" fillId="0" borderId="2" xfId="0" applyNumberFormat="1" applyFill="1" applyBorder="1" applyAlignment="1" applyProtection="1">
      <alignment horizontal="left" wrapText="1"/>
      <protection locked="0" hidden="1"/>
    </xf>
    <xf numFmtId="14" fontId="0" fillId="0" borderId="1" xfId="0" applyNumberFormat="1" applyFill="1" applyBorder="1" applyAlignment="1" applyProtection="1">
      <alignment horizontal="left"/>
      <protection locked="0" hidden="1"/>
    </xf>
    <xf numFmtId="14" fontId="0" fillId="0" borderId="2" xfId="0" applyNumberFormat="1" applyFill="1" applyBorder="1" applyAlignment="1" applyProtection="1">
      <alignment horizontal="left"/>
      <protection locked="0" hidden="1"/>
    </xf>
    <xf numFmtId="0" fontId="4" fillId="0" borderId="0" xfId="0" applyFont="1" applyFill="1" applyBorder="1" applyAlignment="1" applyProtection="1">
      <alignment horizontal="center" wrapText="1"/>
      <protection hidden="1"/>
    </xf>
    <xf numFmtId="0" fontId="11" fillId="4" borderId="7" xfId="0" applyFont="1" applyFill="1" applyBorder="1" applyAlignment="1" applyProtection="1">
      <alignment horizontal="center" vertical="center" wrapText="1"/>
      <protection hidden="1"/>
    </xf>
    <xf numFmtId="2" fontId="5" fillId="0" borderId="5" xfId="0" applyNumberFormat="1" applyFont="1" applyFill="1" applyBorder="1" applyAlignment="1" applyProtection="1">
      <alignment horizontal="center" wrapText="1"/>
      <protection locked="0"/>
    </xf>
    <xf numFmtId="2" fontId="5" fillId="0" borderId="0" xfId="0" applyNumberFormat="1" applyFont="1" applyBorder="1" applyAlignment="1" applyProtection="1">
      <alignment horizontal="center" wrapText="1"/>
      <protection hidden="1"/>
    </xf>
    <xf numFmtId="0" fontId="4" fillId="4" borderId="7" xfId="0" applyFont="1" applyFill="1" applyBorder="1" applyAlignment="1" applyProtection="1">
      <alignment horizontal="left" vertical="center" wrapText="1"/>
      <protection hidden="1"/>
    </xf>
    <xf numFmtId="0" fontId="0" fillId="0" borderId="5" xfId="0" applyFill="1" applyBorder="1" applyAlignment="1" applyProtection="1">
      <alignment horizontal="left" wrapText="1"/>
      <protection locked="0" hidden="1"/>
    </xf>
    <xf numFmtId="0" fontId="5" fillId="0" borderId="15" xfId="0" applyFont="1" applyBorder="1" applyAlignment="1" applyProtection="1">
      <alignment vertical="center" wrapText="1"/>
      <protection hidden="1"/>
    </xf>
    <xf numFmtId="0" fontId="4" fillId="4" borderId="0" xfId="0" applyFont="1" applyFill="1" applyBorder="1" applyAlignment="1" applyProtection="1">
      <alignment horizontal="left" vertical="center" wrapText="1"/>
      <protection hidden="1"/>
    </xf>
    <xf numFmtId="0" fontId="4" fillId="0" borderId="0" xfId="0" applyFont="1" applyAlignment="1" applyProtection="1">
      <alignment horizontal="left" wrapText="1"/>
      <protection hidden="1"/>
    </xf>
    <xf numFmtId="0" fontId="0" fillId="0" borderId="2" xfId="0"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0" fontId="4" fillId="4" borderId="7" xfId="0" applyFont="1" applyFill="1" applyBorder="1" applyAlignment="1" applyProtection="1">
      <alignment horizontal="center" vertical="center" wrapText="1"/>
      <protection hidden="1"/>
    </xf>
    <xf numFmtId="0" fontId="6" fillId="0" borderId="0" xfId="0" applyFont="1" applyBorder="1" applyAlignment="1" applyProtection="1">
      <alignment horizontal="left" vertical="top" wrapText="1"/>
      <protection hidden="1"/>
    </xf>
    <xf numFmtId="0" fontId="4" fillId="0" borderId="0" xfId="0" applyFont="1" applyBorder="1" applyAlignment="1" applyProtection="1">
      <alignment horizontal="center" wrapText="1"/>
      <protection hidden="1"/>
    </xf>
    <xf numFmtId="0" fontId="4" fillId="0" borderId="0" xfId="0" applyFont="1" applyFill="1" applyBorder="1" applyAlignment="1" applyProtection="1">
      <alignment horizontal="left" wrapText="1"/>
      <protection hidden="1"/>
    </xf>
    <xf numFmtId="0" fontId="5" fillId="0" borderId="1" xfId="0" applyFont="1" applyFill="1" applyBorder="1" applyAlignment="1" applyProtection="1">
      <alignment horizontal="left" wrapText="1"/>
      <protection locked="0" hidden="1"/>
    </xf>
    <xf numFmtId="0" fontId="7" fillId="0" borderId="0" xfId="0" applyFont="1" applyBorder="1" applyAlignment="1" applyProtection="1">
      <alignment horizontal="left" vertical="top" wrapText="1"/>
      <protection hidden="1"/>
    </xf>
    <xf numFmtId="0" fontId="9" fillId="0" borderId="0" xfId="0" applyFont="1" applyAlignment="1" applyProtection="1">
      <alignment horizontal="center" vertical="center" wrapText="1"/>
      <protection hidden="1"/>
    </xf>
    <xf numFmtId="0" fontId="0" fillId="0" borderId="0" xfId="0" applyAlignment="1" applyProtection="1">
      <alignment horizontal="left" wrapText="1"/>
      <protection hidden="1"/>
    </xf>
    <xf numFmtId="1" fontId="0" fillId="0" borderId="0" xfId="0" applyNumberFormat="1" applyAlignment="1" applyProtection="1">
      <alignment wrapText="1"/>
      <protection hidden="1"/>
    </xf>
    <xf numFmtId="1" fontId="5" fillId="0" borderId="0" xfId="0" applyNumberFormat="1" applyFont="1" applyAlignment="1" applyProtection="1">
      <protection hidden="1"/>
    </xf>
    <xf numFmtId="0" fontId="5" fillId="0" borderId="0" xfId="0" applyFont="1" applyAlignment="1" applyProtection="1">
      <alignment wrapText="1"/>
      <protection hidden="1"/>
    </xf>
    <xf numFmtId="1" fontId="5" fillId="3" borderId="2" xfId="0" applyNumberFormat="1" applyFont="1" applyFill="1" applyBorder="1" applyAlignment="1" applyProtection="1">
      <alignment horizontal="center" wrapText="1"/>
      <protection locked="0" hidden="1"/>
    </xf>
    <xf numFmtId="0" fontId="5" fillId="0" borderId="0" xfId="0" applyFont="1" applyAlignment="1" applyProtection="1">
      <alignment vertical="center"/>
      <protection hidden="1"/>
    </xf>
    <xf numFmtId="0" fontId="5" fillId="0" borderId="0" xfId="0" applyFont="1" applyAlignment="1" applyProtection="1">
      <alignment horizontal="right" wrapText="1"/>
      <protection hidden="1"/>
    </xf>
    <xf numFmtId="14" fontId="4" fillId="0" borderId="2" xfId="0" applyNumberFormat="1" applyFont="1" applyFill="1" applyBorder="1" applyAlignment="1" applyProtection="1">
      <alignment horizontal="center" wrapText="1"/>
      <protection hidden="1"/>
    </xf>
    <xf numFmtId="0" fontId="0" fillId="0" borderId="12" xfId="0" applyBorder="1" applyAlignment="1" applyProtection="1">
      <alignment horizontal="center"/>
      <protection locked="0" hidden="1"/>
    </xf>
    <xf numFmtId="0" fontId="0" fillId="0" borderId="12" xfId="0" applyBorder="1" applyProtection="1">
      <protection locked="0" hidden="1"/>
    </xf>
    <xf numFmtId="0" fontId="0" fillId="0" borderId="12" xfId="0" applyBorder="1" applyAlignment="1" applyProtection="1">
      <alignment vertical="top" wrapText="1"/>
      <protection locked="0" hidden="1"/>
    </xf>
    <xf numFmtId="0" fontId="5" fillId="0" borderId="0" xfId="0" applyFont="1" applyAlignment="1"/>
    <xf numFmtId="0" fontId="5" fillId="0" borderId="0" xfId="0" applyFont="1" applyFill="1" applyAlignment="1" applyProtection="1">
      <alignment wrapText="1"/>
      <protection hidden="1"/>
    </xf>
    <xf numFmtId="0" fontId="5" fillId="0" borderId="0" xfId="0" applyFont="1" applyFill="1" applyAlignment="1" applyProtection="1">
      <protection hidden="1"/>
    </xf>
    <xf numFmtId="1" fontId="12" fillId="6" borderId="2" xfId="0" applyNumberFormat="1" applyFont="1" applyFill="1" applyBorder="1" applyAlignment="1" applyProtection="1">
      <alignment horizontal="center" wrapText="1"/>
      <protection hidden="1"/>
    </xf>
    <xf numFmtId="1" fontId="12" fillId="7" borderId="2" xfId="0" applyNumberFormat="1" applyFont="1" applyFill="1" applyBorder="1" applyAlignment="1" applyProtection="1">
      <alignment horizontal="center" wrapText="1"/>
      <protection hidden="1"/>
    </xf>
    <xf numFmtId="1" fontId="12" fillId="8" borderId="2" xfId="0" applyNumberFormat="1" applyFont="1" applyFill="1" applyBorder="1" applyAlignment="1" applyProtection="1">
      <alignment horizontal="center" wrapText="1"/>
      <protection hidden="1"/>
    </xf>
    <xf numFmtId="1" fontId="12" fillId="9" borderId="2" xfId="0" applyNumberFormat="1" applyFont="1" applyFill="1" applyBorder="1" applyAlignment="1" applyProtection="1">
      <alignment horizontal="center" wrapText="1"/>
      <protection hidden="1"/>
    </xf>
    <xf numFmtId="9" fontId="5" fillId="3" borderId="2" xfId="0" applyNumberFormat="1" applyFont="1" applyFill="1" applyBorder="1" applyAlignment="1" applyProtection="1">
      <alignment horizontal="center" wrapText="1"/>
      <protection locked="0"/>
    </xf>
    <xf numFmtId="0" fontId="5" fillId="0" borderId="0" xfId="0" applyFont="1" applyAlignment="1">
      <alignment wrapText="1"/>
    </xf>
    <xf numFmtId="1" fontId="5" fillId="0" borderId="0" xfId="0" applyNumberFormat="1" applyFont="1" applyAlignment="1" applyProtection="1">
      <alignment wrapText="1"/>
      <protection hidden="1"/>
    </xf>
    <xf numFmtId="14" fontId="5" fillId="3" borderId="2" xfId="0" applyNumberFormat="1" applyFont="1" applyFill="1" applyBorder="1" applyAlignment="1" applyProtection="1">
      <alignment horizontal="center" wrapText="1"/>
      <protection locked="0" hidden="1"/>
    </xf>
    <xf numFmtId="1" fontId="5" fillId="0" borderId="2" xfId="0" applyNumberFormat="1" applyFont="1" applyFill="1" applyBorder="1" applyAlignment="1" applyProtection="1">
      <alignment horizontal="center" wrapText="1"/>
      <protection locked="0" hidden="1"/>
    </xf>
    <xf numFmtId="14" fontId="5" fillId="0" borderId="0" xfId="0" applyNumberFormat="1" applyFont="1" applyFill="1" applyAlignment="1" applyProtection="1">
      <alignment wrapText="1"/>
      <protection hidden="1"/>
    </xf>
    <xf numFmtId="0" fontId="0" fillId="0" borderId="0" xfId="0" applyAlignment="1" applyProtection="1">
      <alignment horizontal="center" vertical="center" wrapText="1"/>
      <protection hidden="1"/>
    </xf>
    <xf numFmtId="1" fontId="0" fillId="0" borderId="0" xfId="0" applyNumberFormat="1" applyAlignment="1" applyProtection="1">
      <alignment horizontal="center" vertical="center" wrapText="1"/>
      <protection hidden="1"/>
    </xf>
    <xf numFmtId="0" fontId="4" fillId="0" borderId="13" xfId="0" applyFont="1" applyBorder="1" applyAlignment="1" applyProtection="1">
      <alignment horizontal="left" wrapText="1"/>
      <protection hidden="1"/>
    </xf>
    <xf numFmtId="0" fontId="4" fillId="0" borderId="10" xfId="0" applyFont="1" applyBorder="1" applyAlignment="1" applyProtection="1">
      <alignment horizontal="left" wrapText="1"/>
      <protection hidden="1"/>
    </xf>
    <xf numFmtId="0" fontId="0" fillId="0" borderId="1" xfId="0" applyFill="1" applyBorder="1" applyAlignment="1" applyProtection="1">
      <alignment horizontal="left" wrapText="1"/>
      <protection locked="0" hidden="1"/>
    </xf>
    <xf numFmtId="13" fontId="5" fillId="2" borderId="2" xfId="0" applyNumberFormat="1" applyFont="1" applyFill="1" applyBorder="1" applyAlignment="1" applyProtection="1">
      <alignment horizontal="center" wrapText="1"/>
      <protection locked="0" hidden="1"/>
    </xf>
    <xf numFmtId="0" fontId="14" fillId="5" borderId="0" xfId="0" applyFont="1" applyFill="1" applyAlignment="1" applyProtection="1">
      <alignment wrapText="1"/>
      <protection hidden="1"/>
    </xf>
    <xf numFmtId="0" fontId="0" fillId="0" borderId="9" xfId="0" applyBorder="1" applyAlignment="1" applyProtection="1">
      <alignment wrapText="1"/>
      <protection hidden="1"/>
    </xf>
    <xf numFmtId="14" fontId="4" fillId="0" borderId="9" xfId="0" applyNumberFormat="1" applyFont="1" applyFill="1" applyBorder="1" applyAlignment="1" applyProtection="1">
      <alignment horizontal="center" wrapText="1"/>
      <protection locked="0" hidden="1"/>
    </xf>
    <xf numFmtId="0" fontId="5" fillId="0" borderId="9" xfId="0" applyFont="1" applyBorder="1" applyAlignment="1" applyProtection="1">
      <alignment wrapText="1"/>
      <protection locked="0" hidden="1"/>
    </xf>
    <xf numFmtId="0" fontId="5" fillId="0" borderId="9" xfId="0" applyFont="1" applyBorder="1" applyAlignment="1" applyProtection="1">
      <alignment wrapText="1"/>
      <protection hidden="1"/>
    </xf>
    <xf numFmtId="1" fontId="5" fillId="10" borderId="2" xfId="0" applyNumberFormat="1" applyFont="1" applyFill="1" applyBorder="1" applyAlignment="1" applyProtection="1">
      <alignment horizontal="center" wrapText="1"/>
      <protection hidden="1"/>
    </xf>
    <xf numFmtId="0" fontId="5" fillId="0" borderId="0" xfId="0" applyFont="1" applyFill="1" applyBorder="1" applyAlignment="1" applyProtection="1">
      <alignment wrapText="1"/>
      <protection hidden="1"/>
    </xf>
    <xf numFmtId="0" fontId="5" fillId="0" borderId="0" xfId="0" applyFont="1" applyFill="1" applyBorder="1" applyAlignment="1" applyProtection="1">
      <protection hidden="1"/>
    </xf>
    <xf numFmtId="1" fontId="12" fillId="0" borderId="0" xfId="0" applyNumberFormat="1" applyFont="1" applyFill="1" applyBorder="1" applyAlignment="1" applyProtection="1">
      <alignment horizontal="center" wrapText="1"/>
      <protection hidden="1"/>
    </xf>
    <xf numFmtId="13" fontId="5" fillId="0" borderId="0" xfId="0" applyNumberFormat="1" applyFont="1" applyFill="1" applyBorder="1" applyAlignment="1" applyProtection="1">
      <alignment horizontal="center" wrapText="1"/>
      <protection hidden="1"/>
    </xf>
    <xf numFmtId="164" fontId="4" fillId="0" borderId="0" xfId="0" applyNumberFormat="1" applyFont="1" applyFill="1" applyBorder="1" applyAlignment="1" applyProtection="1">
      <alignment horizontal="center" wrapText="1"/>
      <protection hidden="1"/>
    </xf>
    <xf numFmtId="0" fontId="0" fillId="0" borderId="0" xfId="0" applyFill="1" applyBorder="1" applyAlignment="1" applyProtection="1">
      <alignment wrapText="1"/>
      <protection hidden="1"/>
    </xf>
    <xf numFmtId="14" fontId="0" fillId="0" borderId="0" xfId="0" applyNumberFormat="1" applyFill="1" applyBorder="1" applyAlignment="1" applyProtection="1">
      <alignment wrapText="1"/>
      <protection hidden="1"/>
    </xf>
    <xf numFmtId="9" fontId="0" fillId="0" borderId="0" xfId="0" applyNumberFormat="1" applyFill="1" applyBorder="1" applyAlignment="1" applyProtection="1">
      <alignment horizontal="left" wrapText="1"/>
      <protection hidden="1"/>
    </xf>
    <xf numFmtId="2" fontId="15" fillId="0" borderId="11" xfId="0" applyNumberFormat="1" applyFont="1" applyBorder="1" applyAlignment="1" applyProtection="1">
      <alignment horizontal="center" vertical="center" wrapText="1"/>
      <protection hidden="1"/>
    </xf>
    <xf numFmtId="2" fontId="15" fillId="0" borderId="16" xfId="0" applyNumberFormat="1" applyFont="1" applyBorder="1" applyAlignment="1" applyProtection="1">
      <alignment wrapText="1"/>
      <protection hidden="1"/>
    </xf>
    <xf numFmtId="1" fontId="5" fillId="10" borderId="2" xfId="0" applyNumberFormat="1" applyFont="1" applyFill="1" applyBorder="1" applyAlignment="1" applyProtection="1">
      <alignment horizontal="center" wrapText="1"/>
      <protection locked="0" hidden="1"/>
    </xf>
    <xf numFmtId="2" fontId="16" fillId="0" borderId="20" xfId="0" applyNumberFormat="1" applyFont="1" applyBorder="1" applyAlignment="1" applyProtection="1">
      <alignment horizontal="center" vertical="center" wrapText="1"/>
      <protection hidden="1"/>
    </xf>
    <xf numFmtId="0" fontId="0" fillId="0" borderId="1" xfId="0" applyFill="1" applyBorder="1" applyAlignment="1" applyProtection="1">
      <alignment horizontal="left" wrapText="1"/>
      <protection locked="0" hidden="1"/>
    </xf>
    <xf numFmtId="0" fontId="4" fillId="0" borderId="0" xfId="0" applyFont="1" applyFill="1" applyBorder="1" applyAlignment="1" applyProtection="1">
      <alignment horizontal="left" wrapText="1"/>
      <protection hidden="1"/>
    </xf>
    <xf numFmtId="0" fontId="4" fillId="0" borderId="0" xfId="0" applyFont="1" applyFill="1" applyBorder="1" applyAlignment="1" applyProtection="1">
      <alignment horizontal="left" wrapText="1"/>
      <protection hidden="1"/>
    </xf>
    <xf numFmtId="0" fontId="0" fillId="0" borderId="2" xfId="0"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0" fontId="5" fillId="0" borderId="1" xfId="0" applyFont="1" applyFill="1" applyBorder="1" applyAlignment="1" applyProtection="1">
      <alignment horizontal="left" wrapText="1"/>
      <protection locked="0" hidden="1"/>
    </xf>
    <xf numFmtId="1" fontId="4" fillId="0" borderId="0" xfId="0" applyNumberFormat="1" applyFont="1" applyFill="1" applyBorder="1" applyAlignment="1" applyProtection="1">
      <alignment horizontal="left" wrapText="1"/>
      <protection hidden="1"/>
    </xf>
    <xf numFmtId="0" fontId="5" fillId="0" borderId="1" xfId="0" applyFont="1"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1" fontId="4" fillId="0" borderId="0" xfId="0" applyNumberFormat="1" applyFont="1" applyFill="1" applyBorder="1" applyAlignment="1" applyProtection="1">
      <alignment horizontal="left" wrapText="1"/>
      <protection hidden="1"/>
    </xf>
    <xf numFmtId="0" fontId="5" fillId="0" borderId="0" xfId="0" applyFont="1" applyAlignment="1" applyProtection="1">
      <alignment horizontal="center" wrapText="1"/>
      <protection hidden="1"/>
    </xf>
    <xf numFmtId="1" fontId="5" fillId="10" borderId="13" xfId="0" applyNumberFormat="1" applyFont="1" applyFill="1" applyBorder="1" applyAlignment="1" applyProtection="1">
      <alignment horizontal="center" wrapText="1"/>
      <protection locked="0" hidden="1"/>
    </xf>
    <xf numFmtId="1" fontId="5" fillId="10" borderId="18" xfId="0" applyNumberFormat="1" applyFont="1" applyFill="1" applyBorder="1" applyAlignment="1" applyProtection="1">
      <alignment horizontal="center" wrapText="1"/>
      <protection locked="0" hidden="1"/>
    </xf>
    <xf numFmtId="9" fontId="5" fillId="3" borderId="13" xfId="0" applyNumberFormat="1" applyFont="1" applyFill="1" applyBorder="1" applyAlignment="1" applyProtection="1">
      <alignment horizontal="left" vertical="center" wrapText="1"/>
      <protection locked="0"/>
    </xf>
    <xf numFmtId="9" fontId="5" fillId="3" borderId="18" xfId="0" applyNumberFormat="1" applyFont="1" applyFill="1" applyBorder="1" applyAlignment="1" applyProtection="1">
      <alignment horizontal="left" vertical="center" wrapText="1"/>
      <protection locked="0"/>
    </xf>
    <xf numFmtId="1" fontId="5" fillId="3" borderId="13" xfId="0" applyNumberFormat="1" applyFont="1" applyFill="1" applyBorder="1" applyAlignment="1" applyProtection="1">
      <alignment horizontal="left" vertical="center" wrapText="1"/>
      <protection locked="0" hidden="1"/>
    </xf>
    <xf numFmtId="1" fontId="5" fillId="3" borderId="18" xfId="0" applyNumberFormat="1" applyFont="1" applyFill="1" applyBorder="1" applyAlignment="1" applyProtection="1">
      <alignment horizontal="left" vertical="center" wrapText="1"/>
      <protection locked="0" hidden="1"/>
    </xf>
    <xf numFmtId="0" fontId="0" fillId="0" borderId="2" xfId="0" applyFill="1" applyBorder="1" applyAlignment="1" applyProtection="1">
      <alignment horizontal="left" wrapText="1"/>
      <protection locked="0" hidden="1"/>
    </xf>
    <xf numFmtId="0" fontId="5" fillId="0" borderId="1" xfId="0" applyFont="1"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0" fontId="4" fillId="0" borderId="0" xfId="0" applyFont="1" applyFill="1" applyBorder="1" applyAlignment="1" applyProtection="1">
      <alignment horizontal="left" wrapText="1"/>
      <protection hidden="1"/>
    </xf>
    <xf numFmtId="0" fontId="4" fillId="0" borderId="0" xfId="0" applyFont="1" applyAlignment="1" applyProtection="1">
      <alignment horizontal="left" vertical="center" wrapText="1"/>
      <protection hidden="1"/>
    </xf>
    <xf numFmtId="0" fontId="4" fillId="0" borderId="19" xfId="0" applyFont="1" applyBorder="1" applyAlignment="1" applyProtection="1">
      <alignment horizontal="center" wrapText="1"/>
      <protection hidden="1"/>
    </xf>
    <xf numFmtId="0" fontId="4" fillId="0" borderId="0" xfId="0" applyFont="1" applyAlignment="1" applyProtection="1">
      <alignment horizontal="left" wrapText="1"/>
      <protection hidden="1"/>
    </xf>
    <xf numFmtId="0" fontId="5" fillId="0" borderId="0" xfId="0" applyFont="1" applyFill="1" applyBorder="1" applyAlignment="1" applyProtection="1">
      <alignment horizontal="left" wrapText="1"/>
      <protection hidden="1"/>
    </xf>
    <xf numFmtId="1" fontId="4" fillId="0" borderId="0" xfId="0" applyNumberFormat="1" applyFont="1" applyFill="1" applyBorder="1" applyAlignment="1" applyProtection="1">
      <alignment horizontal="left" wrapText="1"/>
      <protection hidden="1"/>
    </xf>
    <xf numFmtId="0" fontId="4" fillId="0" borderId="4" xfId="0" applyFont="1" applyFill="1" applyBorder="1" applyAlignment="1" applyProtection="1">
      <alignment horizontal="center" wrapText="1"/>
      <protection hidden="1"/>
    </xf>
    <xf numFmtId="0" fontId="4" fillId="0" borderId="14" xfId="0" applyFont="1" applyFill="1" applyBorder="1" applyAlignment="1" applyProtection="1">
      <alignment horizontal="center" wrapText="1"/>
      <protection hidden="1"/>
    </xf>
    <xf numFmtId="0" fontId="4" fillId="10" borderId="2" xfId="0" applyFont="1" applyFill="1" applyBorder="1" applyAlignment="1" applyProtection="1">
      <alignment horizontal="left" wrapText="1"/>
      <protection hidden="1"/>
    </xf>
    <xf numFmtId="0" fontId="4" fillId="0" borderId="13" xfId="0" applyFont="1" applyBorder="1" applyAlignment="1" applyProtection="1">
      <alignment horizontal="left" wrapText="1"/>
      <protection hidden="1"/>
    </xf>
    <xf numFmtId="0" fontId="4" fillId="0" borderId="10" xfId="0" applyFont="1" applyBorder="1" applyAlignment="1" applyProtection="1">
      <alignment horizontal="left" wrapText="1"/>
      <protection hidden="1"/>
    </xf>
    <xf numFmtId="0" fontId="4" fillId="0" borderId="18" xfId="0" applyFont="1" applyBorder="1" applyAlignment="1" applyProtection="1">
      <alignment horizontal="left" wrapText="1"/>
      <protection hidden="1"/>
    </xf>
    <xf numFmtId="0" fontId="5" fillId="3" borderId="5" xfId="0" applyFont="1" applyFill="1" applyBorder="1" applyAlignment="1" applyProtection="1">
      <alignment horizontal="left" vertical="center" wrapText="1"/>
      <protection locked="0" hidden="1"/>
    </xf>
    <xf numFmtId="0" fontId="5" fillId="3" borderId="21" xfId="0" applyFont="1" applyFill="1" applyBorder="1" applyAlignment="1" applyProtection="1">
      <alignment horizontal="left" vertical="center" wrapText="1"/>
      <protection locked="0" hidden="1"/>
    </xf>
    <xf numFmtId="14" fontId="4" fillId="0" borderId="13" xfId="0" applyNumberFormat="1" applyFont="1" applyFill="1" applyBorder="1" applyAlignment="1" applyProtection="1">
      <alignment horizontal="left" vertical="center" wrapText="1"/>
      <protection hidden="1"/>
    </xf>
    <xf numFmtId="14" fontId="4" fillId="0" borderId="18" xfId="0" applyNumberFormat="1" applyFont="1" applyFill="1" applyBorder="1" applyAlignment="1" applyProtection="1">
      <alignment horizontal="left" vertical="center" wrapText="1"/>
      <protection hidden="1"/>
    </xf>
    <xf numFmtId="0" fontId="5" fillId="0" borderId="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4"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4" fillId="0" borderId="1" xfId="0" applyFont="1" applyBorder="1" applyAlignment="1" applyProtection="1">
      <alignment horizontal="left" wrapText="1"/>
      <protection hidden="1"/>
    </xf>
    <xf numFmtId="0" fontId="4" fillId="0" borderId="2" xfId="0" applyFont="1" applyBorder="1" applyAlignment="1" applyProtection="1">
      <alignment horizontal="left" wrapText="1"/>
      <protection hidden="1"/>
    </xf>
    <xf numFmtId="0" fontId="5" fillId="3" borderId="1" xfId="0" applyFont="1" applyFill="1" applyBorder="1" applyAlignment="1" applyProtection="1">
      <alignment horizontal="left" wrapText="1"/>
      <protection locked="0" hidden="1"/>
    </xf>
    <xf numFmtId="0" fontId="5" fillId="3" borderId="2" xfId="0" applyFont="1" applyFill="1" applyBorder="1" applyAlignment="1" applyProtection="1">
      <alignment horizontal="left" wrapText="1"/>
      <protection locked="0" hidden="1"/>
    </xf>
    <xf numFmtId="0" fontId="5" fillId="3" borderId="2" xfId="0" applyFont="1" applyFill="1" applyBorder="1" applyAlignment="1" applyProtection="1">
      <alignment horizontal="left" vertical="top" wrapText="1"/>
      <protection locked="0" hidden="1"/>
    </xf>
    <xf numFmtId="0" fontId="4" fillId="0" borderId="2" xfId="0" applyFont="1" applyBorder="1" applyAlignment="1" applyProtection="1">
      <alignment horizontal="left" vertical="center" wrapText="1"/>
      <protection hidden="1"/>
    </xf>
    <xf numFmtId="14" fontId="5" fillId="3" borderId="2" xfId="0" applyNumberFormat="1" applyFont="1" applyFill="1" applyBorder="1" applyAlignment="1" applyProtection="1">
      <alignment horizontal="left" vertical="center" wrapText="1"/>
      <protection locked="0" hidden="1"/>
    </xf>
    <xf numFmtId="0" fontId="4" fillId="0" borderId="2" xfId="0" applyFont="1" applyBorder="1" applyAlignment="1">
      <alignment horizontal="left" wrapText="1"/>
    </xf>
    <xf numFmtId="0" fontId="4" fillId="4" borderId="7" xfId="0" applyFont="1" applyFill="1" applyBorder="1" applyAlignment="1" applyProtection="1">
      <alignment horizontal="center" vertical="center" wrapText="1"/>
      <protection hidden="1"/>
    </xf>
    <xf numFmtId="0" fontId="4" fillId="4" borderId="8" xfId="0" applyFont="1" applyFill="1" applyBorder="1" applyAlignment="1" applyProtection="1">
      <alignment horizontal="center" vertical="center"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4" fillId="0" borderId="0" xfId="0" applyFont="1" applyBorder="1" applyAlignment="1" applyProtection="1">
      <alignment horizontal="center" wrapText="1"/>
      <protection hidden="1"/>
    </xf>
    <xf numFmtId="0" fontId="4" fillId="0" borderId="3" xfId="0" applyFont="1" applyFill="1" applyBorder="1" applyAlignment="1" applyProtection="1">
      <alignment horizontal="center" wrapText="1"/>
      <protection hidden="1"/>
    </xf>
    <xf numFmtId="0" fontId="5" fillId="0" borderId="2" xfId="0" applyFont="1" applyBorder="1" applyAlignment="1" applyProtection="1">
      <alignment horizontal="left" wrapText="1"/>
      <protection hidden="1"/>
    </xf>
    <xf numFmtId="0" fontId="0" fillId="0" borderId="2" xfId="0" applyBorder="1" applyAlignment="1" applyProtection="1">
      <alignment horizontal="left" wrapText="1"/>
      <protection hidden="1"/>
    </xf>
    <xf numFmtId="0" fontId="0" fillId="0" borderId="2" xfId="0" applyBorder="1" applyAlignment="1" applyProtection="1">
      <alignment horizontal="center" wrapText="1"/>
      <protection hidden="1"/>
    </xf>
    <xf numFmtId="0" fontId="4" fillId="0" borderId="17" xfId="0" applyFont="1" applyBorder="1" applyAlignment="1" applyProtection="1">
      <alignment horizontal="center" wrapText="1"/>
      <protection hidden="1"/>
    </xf>
    <xf numFmtId="0" fontId="9" fillId="0" borderId="0" xfId="0" applyFont="1" applyAlignment="1" applyProtection="1">
      <alignment horizontal="center" vertical="center" wrapText="1"/>
      <protection hidden="1"/>
    </xf>
    <xf numFmtId="0" fontId="4" fillId="11" borderId="2" xfId="0" applyFont="1" applyFill="1" applyBorder="1" applyAlignment="1" applyProtection="1">
      <alignment horizontal="left" wrapText="1"/>
      <protection hidden="1"/>
    </xf>
    <xf numFmtId="1" fontId="5" fillId="11" borderId="2" xfId="0" applyNumberFormat="1" applyFont="1" applyFill="1" applyBorder="1" applyAlignment="1" applyProtection="1">
      <alignment horizontal="center" wrapText="1"/>
      <protection locked="0" hidden="1"/>
    </xf>
    <xf numFmtId="1" fontId="5" fillId="11" borderId="13" xfId="0" applyNumberFormat="1" applyFont="1" applyFill="1" applyBorder="1" applyAlignment="1" applyProtection="1">
      <alignment horizontal="center" wrapText="1"/>
      <protection locked="0" hidden="1"/>
    </xf>
    <xf numFmtId="1" fontId="5" fillId="11" borderId="18" xfId="0" applyNumberFormat="1" applyFont="1" applyFill="1" applyBorder="1" applyAlignment="1" applyProtection="1">
      <alignment horizontal="center" wrapText="1"/>
      <protection locked="0" hidden="1"/>
    </xf>
    <xf numFmtId="1" fontId="5" fillId="11" borderId="2" xfId="0" applyNumberFormat="1" applyFont="1" applyFill="1" applyBorder="1" applyAlignment="1" applyProtection="1">
      <alignment horizontal="center" wrapText="1"/>
      <protection hidden="1"/>
    </xf>
    <xf numFmtId="2" fontId="0" fillId="0" borderId="9" xfId="0" applyNumberFormat="1" applyFill="1" applyBorder="1" applyAlignment="1" applyProtection="1">
      <alignment horizontal="center" wrapText="1"/>
      <protection hidden="1"/>
    </xf>
  </cellXfs>
  <cellStyles count="1">
    <cellStyle name="Standard" xfId="0" builtinId="0"/>
  </cellStyles>
  <dxfs count="5">
    <dxf>
      <fill>
        <patternFill>
          <bgColor rgb="FFFF0000"/>
        </patternFill>
      </fill>
    </dxf>
    <dxf>
      <font>
        <color rgb="FFFF0000"/>
      </font>
    </dxf>
    <dxf>
      <fill>
        <patternFill>
          <bgColor rgb="FFFF0000"/>
        </patternFill>
      </fill>
    </dxf>
    <dxf>
      <font>
        <color rgb="FFFF0000"/>
      </font>
    </dxf>
    <dxf>
      <font>
        <color rgb="FFFF0000"/>
      </font>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J308"/>
  <sheetViews>
    <sheetView showGridLines="0" tabSelected="1" view="pageBreakPreview" zoomScale="80" zoomScaleNormal="85" zoomScaleSheetLayoutView="80" workbookViewId="0">
      <selection activeCell="L13" sqref="L13:M13"/>
    </sheetView>
  </sheetViews>
  <sheetFormatPr baseColWidth="10" defaultColWidth="11.42578125" defaultRowHeight="15" customHeight="1" x14ac:dyDescent="0.2"/>
  <cols>
    <col min="1" max="1" width="1.42578125" style="8" customWidth="1"/>
    <col min="2" max="2" width="4.140625" style="8" customWidth="1"/>
    <col min="3" max="3" width="22.85546875" style="8" customWidth="1"/>
    <col min="4" max="4" width="13.140625" style="8" customWidth="1"/>
    <col min="5" max="5" width="18.140625" style="8" customWidth="1"/>
    <col min="6" max="6" width="17.5703125" style="8" customWidth="1"/>
    <col min="7" max="7" width="41.42578125" style="8" customWidth="1"/>
    <col min="8" max="8" width="18" style="8" customWidth="1"/>
    <col min="9" max="9" width="35.85546875" style="8" customWidth="1"/>
    <col min="10" max="10" width="17.28515625" style="8" customWidth="1"/>
    <col min="11" max="11" width="20.7109375" style="8" customWidth="1"/>
    <col min="12" max="17" width="18.5703125" style="8" customWidth="1"/>
    <col min="18" max="22" width="15.42578125" style="8" customWidth="1"/>
    <col min="23" max="23" width="11.42578125" style="8" customWidth="1"/>
    <col min="24" max="24" width="37.5703125" style="8" bestFit="1" customWidth="1"/>
    <col min="25" max="25" width="14.42578125" style="8" customWidth="1"/>
    <col min="26" max="26" width="18.28515625" style="8" bestFit="1" customWidth="1"/>
    <col min="27" max="29" width="15.28515625" style="8" customWidth="1"/>
    <col min="30" max="30" width="12.7109375" style="8" customWidth="1"/>
    <col min="31" max="31" width="11.42578125" style="8" customWidth="1"/>
    <col min="32" max="32" width="12.42578125" style="8" customWidth="1"/>
    <col min="33" max="36" width="11.42578125" style="8" customWidth="1"/>
    <col min="37" max="16384" width="11.42578125" style="8"/>
  </cols>
  <sheetData>
    <row r="2" spans="2:33" ht="15" customHeight="1" x14ac:dyDescent="0.2">
      <c r="B2" s="159" t="s">
        <v>79</v>
      </c>
      <c r="C2" s="159"/>
      <c r="D2" s="159"/>
      <c r="E2" s="159"/>
      <c r="F2" s="159"/>
      <c r="G2" s="159"/>
      <c r="H2" s="159"/>
      <c r="I2" s="159"/>
      <c r="Z2" s="62" t="s">
        <v>58</v>
      </c>
      <c r="AB2" s="8" t="s">
        <v>18</v>
      </c>
    </row>
    <row r="3" spans="2:33" ht="15" customHeight="1" x14ac:dyDescent="0.2">
      <c r="B3" s="53"/>
      <c r="C3" s="53"/>
      <c r="D3" s="53"/>
      <c r="E3" s="53"/>
      <c r="F3" s="53"/>
      <c r="G3" s="53"/>
      <c r="H3" s="53"/>
      <c r="I3" s="53"/>
      <c r="U3" s="16">
        <v>0.7</v>
      </c>
      <c r="W3" s="65" t="s">
        <v>50</v>
      </c>
      <c r="X3" s="62" t="s">
        <v>86</v>
      </c>
      <c r="Y3" s="29">
        <v>8.3333333333333329E-2</v>
      </c>
      <c r="Z3" s="9" t="s">
        <v>48</v>
      </c>
      <c r="AB3" s="8" t="s">
        <v>19</v>
      </c>
    </row>
    <row r="4" spans="2:33" ht="15" customHeight="1" x14ac:dyDescent="0.2">
      <c r="B4" s="146" t="s">
        <v>21</v>
      </c>
      <c r="C4" s="147"/>
      <c r="D4" s="147"/>
      <c r="E4" s="147"/>
      <c r="F4" s="147"/>
      <c r="G4" s="147"/>
      <c r="H4" s="147"/>
      <c r="I4" s="147"/>
      <c r="J4" s="147"/>
      <c r="U4" s="16">
        <v>0.8</v>
      </c>
      <c r="W4" s="65" t="s">
        <v>51</v>
      </c>
      <c r="X4" s="62" t="s">
        <v>87</v>
      </c>
      <c r="Y4" s="29">
        <v>5.5555555555555552E-2</v>
      </c>
      <c r="Z4" s="9" t="s">
        <v>49</v>
      </c>
      <c r="AA4" s="9"/>
    </row>
    <row r="5" spans="2:33" ht="15" customHeight="1" x14ac:dyDescent="0.2">
      <c r="B5" s="148" t="s">
        <v>24</v>
      </c>
      <c r="C5" s="148"/>
      <c r="D5" s="148"/>
      <c r="E5" s="148"/>
      <c r="F5" s="150"/>
      <c r="G5" s="150"/>
      <c r="H5" s="150"/>
      <c r="I5" s="150"/>
      <c r="J5" s="150"/>
      <c r="U5" s="16">
        <v>0.9</v>
      </c>
      <c r="W5" s="65" t="s">
        <v>52</v>
      </c>
      <c r="X5" s="62" t="s">
        <v>88</v>
      </c>
      <c r="Y5" s="29">
        <v>4.3478260869565216E-2</v>
      </c>
      <c r="Z5" s="9"/>
      <c r="AA5" s="9"/>
    </row>
    <row r="6" spans="2:33" ht="15" customHeight="1" x14ac:dyDescent="0.2">
      <c r="B6" s="149" t="s">
        <v>25</v>
      </c>
      <c r="C6" s="149"/>
      <c r="D6" s="149"/>
      <c r="E6" s="149"/>
      <c r="F6" s="151"/>
      <c r="G6" s="151"/>
      <c r="H6" s="151"/>
      <c r="I6" s="151"/>
      <c r="J6" s="151"/>
      <c r="U6" s="16">
        <v>1</v>
      </c>
      <c r="W6" s="65" t="s">
        <v>53</v>
      </c>
      <c r="X6" s="62" t="s">
        <v>82</v>
      </c>
      <c r="Y6" s="29">
        <v>4.1666666666666664E-2</v>
      </c>
      <c r="Z6" s="9"/>
      <c r="AA6" s="9"/>
    </row>
    <row r="7" spans="2:33" ht="15" customHeight="1" x14ac:dyDescent="0.2">
      <c r="B7" s="149" t="s">
        <v>83</v>
      </c>
      <c r="C7" s="149"/>
      <c r="D7" s="149"/>
      <c r="E7" s="149"/>
      <c r="F7" s="151"/>
      <c r="G7" s="151"/>
      <c r="H7" s="151"/>
      <c r="I7" s="151"/>
      <c r="J7" s="151"/>
      <c r="U7" s="16"/>
      <c r="W7" s="65"/>
      <c r="X7" s="62" t="s">
        <v>45</v>
      </c>
      <c r="Y7" s="29"/>
      <c r="Z7" s="9"/>
      <c r="AA7" s="9"/>
    </row>
    <row r="8" spans="2:33" ht="15" customHeight="1" x14ac:dyDescent="0.2">
      <c r="B8" s="149" t="s">
        <v>34</v>
      </c>
      <c r="C8" s="149"/>
      <c r="D8" s="149"/>
      <c r="E8" s="149"/>
      <c r="F8" s="151"/>
      <c r="G8" s="151"/>
      <c r="H8" s="151"/>
      <c r="I8" s="151"/>
      <c r="J8" s="151"/>
      <c r="U8" s="16">
        <v>1.1000000000000001</v>
      </c>
      <c r="W8" s="65" t="s">
        <v>54</v>
      </c>
      <c r="X8" s="62" t="s">
        <v>46</v>
      </c>
      <c r="Y8" s="29">
        <v>3.8461538461538464E-2</v>
      </c>
      <c r="Z8" s="62" t="s">
        <v>59</v>
      </c>
      <c r="AA8" s="9"/>
    </row>
    <row r="9" spans="2:33" ht="15" customHeight="1" x14ac:dyDescent="0.2">
      <c r="B9" s="153" t="s">
        <v>6</v>
      </c>
      <c r="C9" s="153"/>
      <c r="D9" s="153"/>
      <c r="E9" s="153"/>
      <c r="F9" s="152"/>
      <c r="G9" s="152"/>
      <c r="H9" s="152"/>
      <c r="I9" s="152"/>
      <c r="J9" s="152"/>
      <c r="U9" s="16">
        <v>1.2</v>
      </c>
      <c r="W9" s="65" t="s">
        <v>55</v>
      </c>
      <c r="X9" s="62"/>
      <c r="Y9" s="29">
        <v>2.7777777777777776E-2</v>
      </c>
      <c r="Z9" s="62" t="s">
        <v>60</v>
      </c>
      <c r="AA9" s="9"/>
    </row>
    <row r="10" spans="2:33" s="31" customFormat="1" ht="18" customHeight="1" x14ac:dyDescent="0.2">
      <c r="B10" s="153" t="s">
        <v>20</v>
      </c>
      <c r="C10" s="153"/>
      <c r="D10" s="153"/>
      <c r="E10" s="153"/>
      <c r="F10" s="154"/>
      <c r="G10" s="154"/>
      <c r="H10" s="154"/>
      <c r="I10" s="154"/>
      <c r="J10" s="154"/>
      <c r="U10" s="16">
        <v>1.3</v>
      </c>
      <c r="V10" s="8"/>
      <c r="W10" s="65" t="s">
        <v>56</v>
      </c>
      <c r="X10" s="62"/>
      <c r="Y10" s="8"/>
      <c r="AA10" s="64"/>
    </row>
    <row r="11" spans="2:33" ht="15" customHeight="1" x14ac:dyDescent="0.2">
      <c r="B11" s="137" t="s">
        <v>33</v>
      </c>
      <c r="C11" s="138"/>
      <c r="D11" s="138"/>
      <c r="E11" s="138"/>
      <c r="F11" s="138"/>
      <c r="G11" s="138"/>
      <c r="H11" s="138"/>
      <c r="I11" s="139"/>
      <c r="J11" s="80"/>
      <c r="U11" s="16">
        <v>1.4</v>
      </c>
      <c r="AA11" s="9"/>
    </row>
    <row r="12" spans="2:33" ht="20.25" customHeight="1" x14ac:dyDescent="0.2">
      <c r="B12" s="85"/>
      <c r="C12" s="86"/>
      <c r="D12" s="86"/>
      <c r="E12" s="86"/>
      <c r="F12" s="86"/>
      <c r="G12" s="86"/>
      <c r="H12" s="86"/>
      <c r="I12" s="86"/>
      <c r="J12" s="91"/>
      <c r="K12" s="90"/>
      <c r="L12" s="129" t="s">
        <v>64</v>
      </c>
      <c r="M12" s="129"/>
      <c r="N12" s="129" t="s">
        <v>77</v>
      </c>
      <c r="O12" s="129"/>
      <c r="P12" s="129" t="s">
        <v>78</v>
      </c>
      <c r="Q12" s="129"/>
      <c r="AA12" s="9"/>
    </row>
    <row r="13" spans="2:33" ht="16.5" customHeight="1" x14ac:dyDescent="0.2">
      <c r="B13" s="137" t="s">
        <v>80</v>
      </c>
      <c r="C13" s="138"/>
      <c r="D13" s="138"/>
      <c r="E13" s="138"/>
      <c r="F13" s="138"/>
      <c r="G13" s="138"/>
      <c r="H13" s="138"/>
      <c r="I13" s="138"/>
      <c r="J13" s="92"/>
      <c r="K13" s="93"/>
      <c r="L13" s="140"/>
      <c r="M13" s="141"/>
      <c r="N13" s="140"/>
      <c r="O13" s="141"/>
      <c r="P13" s="140"/>
      <c r="Q13" s="141"/>
      <c r="R13" s="62"/>
      <c r="X13" s="9"/>
    </row>
    <row r="14" spans="2:33" ht="15" customHeight="1" x14ac:dyDescent="0.2">
      <c r="J14" s="66" t="s">
        <v>81</v>
      </c>
      <c r="K14" s="66" t="s">
        <v>43</v>
      </c>
      <c r="L14" s="142" t="s">
        <v>44</v>
      </c>
      <c r="M14" s="143"/>
      <c r="N14" s="142" t="s">
        <v>44</v>
      </c>
      <c r="O14" s="143"/>
      <c r="P14" s="142" t="s">
        <v>44</v>
      </c>
      <c r="Q14" s="143"/>
      <c r="R14" s="62"/>
      <c r="AC14" s="62"/>
      <c r="AD14" s="62"/>
      <c r="AE14" s="62"/>
      <c r="AF14" s="9"/>
      <c r="AG14" s="9"/>
    </row>
    <row r="15" spans="2:33" s="1" customFormat="1" ht="15" customHeight="1" x14ac:dyDescent="0.2">
      <c r="B15" s="155" t="s">
        <v>57</v>
      </c>
      <c r="C15" s="155"/>
      <c r="D15" s="155"/>
      <c r="E15" s="155"/>
      <c r="F15" s="155"/>
      <c r="G15" s="155"/>
      <c r="H15" s="155"/>
      <c r="I15" s="155"/>
      <c r="J15" s="77"/>
      <c r="K15" s="77"/>
      <c r="L15" s="121"/>
      <c r="M15" s="122"/>
      <c r="N15" s="121"/>
      <c r="O15" s="122"/>
      <c r="P15" s="121"/>
      <c r="Q15" s="122"/>
      <c r="R15" s="78"/>
      <c r="AF15" s="70"/>
    </row>
    <row r="16" spans="2:33" s="60" customFormat="1" ht="15" customHeight="1" x14ac:dyDescent="0.2">
      <c r="B16" s="149" t="s">
        <v>42</v>
      </c>
      <c r="C16" s="149"/>
      <c r="D16" s="149"/>
      <c r="E16" s="149"/>
      <c r="F16" s="149"/>
      <c r="G16" s="149"/>
      <c r="H16" s="149"/>
      <c r="I16" s="149"/>
      <c r="J16" s="63"/>
      <c r="K16" s="63"/>
      <c r="L16" s="123"/>
      <c r="M16" s="124"/>
      <c r="N16" s="123"/>
      <c r="O16" s="124"/>
      <c r="P16" s="123"/>
      <c r="Q16" s="124"/>
      <c r="R16" s="79"/>
      <c r="AF16" s="61"/>
      <c r="AG16" s="61"/>
    </row>
    <row r="17" spans="2:33" s="60" customFormat="1" ht="12.75" customHeight="1" x14ac:dyDescent="0.2">
      <c r="B17" s="137" t="s">
        <v>71</v>
      </c>
      <c r="C17" s="138"/>
      <c r="D17" s="138"/>
      <c r="E17" s="138"/>
      <c r="F17" s="138"/>
      <c r="G17" s="138"/>
      <c r="H17" s="138"/>
      <c r="I17" s="139"/>
      <c r="J17" s="81"/>
      <c r="K17" s="81"/>
      <c r="L17" s="123"/>
      <c r="M17" s="124"/>
      <c r="N17" s="123"/>
      <c r="O17" s="124"/>
      <c r="P17" s="123"/>
      <c r="Q17" s="124"/>
      <c r="R17" s="79"/>
      <c r="AF17" s="61"/>
      <c r="AG17" s="61"/>
    </row>
    <row r="18" spans="2:33" s="60" customFormat="1" ht="15" hidden="1" customHeight="1" x14ac:dyDescent="0.2">
      <c r="B18" s="136" t="s">
        <v>72</v>
      </c>
      <c r="C18" s="136"/>
      <c r="D18" s="136"/>
      <c r="E18" s="136"/>
      <c r="F18" s="136"/>
      <c r="G18" s="136"/>
      <c r="H18" s="136"/>
      <c r="I18" s="136"/>
      <c r="J18" s="105"/>
      <c r="K18" s="105"/>
      <c r="L18" s="119" t="str">
        <f>IF($L$13="1. Ausbildungsjahr",ROUNDUP($L$16*$L$15,0),"")</f>
        <v/>
      </c>
      <c r="M18" s="120"/>
      <c r="N18" s="119" t="str">
        <f>IF($N$13="1. Ausbildungsjahr",ROUNDUP($N$16*$N$15,0),"")</f>
        <v/>
      </c>
      <c r="O18" s="120"/>
      <c r="P18" s="119" t="str">
        <f>IF($P$13="1. Ausbildungsjahr",ROUNDUP($P$16*$P$15,0),"")</f>
        <v/>
      </c>
      <c r="Q18" s="120"/>
      <c r="R18" s="79"/>
      <c r="AF18" s="61"/>
      <c r="AG18" s="61"/>
    </row>
    <row r="19" spans="2:33" s="71" customFormat="1" ht="15" hidden="1" customHeight="1" x14ac:dyDescent="0.2">
      <c r="B19" s="136" t="s">
        <v>70</v>
      </c>
      <c r="C19" s="136"/>
      <c r="D19" s="136"/>
      <c r="E19" s="136"/>
      <c r="F19" s="136"/>
      <c r="G19" s="136"/>
      <c r="H19" s="136"/>
      <c r="I19" s="136"/>
      <c r="J19" s="94">
        <f>ROUNDUP($J$16*$J$15,0)</f>
        <v>0</v>
      </c>
      <c r="K19" s="94">
        <f>ROUNDUP($K$16*$K$15,0)</f>
        <v>0</v>
      </c>
      <c r="L19" s="119">
        <f>IF(OR($L$13="",$L$13="abgeschlossen",$L$13="noch nicht begonnen"),0,IF($L$13="1. Ausbildungsjahr",ROUNDUP($L$16*$L$15,0),$L$17))</f>
        <v>0</v>
      </c>
      <c r="M19" s="120"/>
      <c r="N19" s="119">
        <f>IF(OR($N$13="",$N$13="abgeschlossen",$N$13="noch nicht begonnen"),0,IF($N$13="1. Ausbildungsjahr",ROUNDUP($N$16*$N$15,0),$N$17))</f>
        <v>0</v>
      </c>
      <c r="O19" s="120"/>
      <c r="P19" s="119">
        <f>IF(OR($P$13="",$P$13="abgeschlossen",$P$13="noch nicht begonnen"),0,IF($P$13="1. Ausbildungsjahr",ROUNDUP($P$16*$P$15,0),$P$17))</f>
        <v>0</v>
      </c>
      <c r="Q19" s="120"/>
      <c r="W19" s="133"/>
      <c r="X19" s="133"/>
      <c r="Y19" s="133"/>
      <c r="Z19" s="133"/>
      <c r="AA19" s="133"/>
      <c r="AB19" s="133"/>
      <c r="AC19" s="133"/>
      <c r="AD19" s="95"/>
      <c r="AE19" s="95"/>
      <c r="AF19" s="96"/>
      <c r="AG19" s="72"/>
    </row>
    <row r="20" spans="2:33" s="71" customFormat="1" ht="15" hidden="1" customHeight="1" x14ac:dyDescent="0.2">
      <c r="B20" s="136" t="s">
        <v>69</v>
      </c>
      <c r="C20" s="136"/>
      <c r="D20" s="136"/>
      <c r="E20" s="136"/>
      <c r="F20" s="136"/>
      <c r="G20" s="136"/>
      <c r="H20" s="136"/>
      <c r="I20" s="136"/>
      <c r="J20" s="94">
        <f>ROUNDUP(J16*0.7,0)</f>
        <v>0</v>
      </c>
      <c r="K20" s="94">
        <f>ROUNDUP(K16*0.7,0)</f>
        <v>0</v>
      </c>
      <c r="L20" s="119">
        <f>IF($L$13="1. Ausbildungsjahr",ROUNDUP($L$16*0.7,0),0)</f>
        <v>0</v>
      </c>
      <c r="M20" s="120"/>
      <c r="N20" s="119">
        <f>IF($N$13="1. Ausbildungsjahr",ROUNDUP($N$16*0.7,0),0)</f>
        <v>0</v>
      </c>
      <c r="O20" s="120"/>
      <c r="P20" s="119">
        <f>IF($P$13="1. Ausbildungsjahr",ROUNDUP($P$16*0.7,0),0)</f>
        <v>0</v>
      </c>
      <c r="Q20" s="120"/>
      <c r="W20" s="133"/>
      <c r="X20" s="133"/>
      <c r="Y20" s="133"/>
      <c r="Z20" s="133"/>
      <c r="AA20" s="133"/>
      <c r="AB20" s="133"/>
      <c r="AC20" s="133"/>
      <c r="AD20" s="95"/>
      <c r="AE20" s="95"/>
      <c r="AF20" s="96"/>
      <c r="AG20" s="72"/>
    </row>
    <row r="21" spans="2:33" ht="15" customHeight="1" x14ac:dyDescent="0.2">
      <c r="B21" s="149" t="s">
        <v>90</v>
      </c>
      <c r="C21" s="149"/>
      <c r="D21" s="149"/>
      <c r="E21" s="149"/>
      <c r="F21" s="149"/>
      <c r="G21" s="149"/>
      <c r="H21" s="149"/>
      <c r="I21" s="149"/>
      <c r="J21" s="88">
        <v>3.8461538461538464E-2</v>
      </c>
      <c r="K21" s="62"/>
      <c r="L21" s="62"/>
      <c r="M21" s="62"/>
      <c r="N21" s="62"/>
      <c r="O21" s="62"/>
      <c r="P21" s="62"/>
      <c r="Q21" s="62"/>
      <c r="R21" s="62"/>
      <c r="W21" s="133"/>
      <c r="X21" s="133"/>
      <c r="Y21" s="133"/>
      <c r="Z21" s="133"/>
      <c r="AA21" s="133"/>
      <c r="AB21" s="133"/>
      <c r="AC21" s="133"/>
      <c r="AD21" s="100"/>
      <c r="AE21" s="100"/>
      <c r="AF21" s="100"/>
    </row>
    <row r="22" spans="2:33" ht="15" customHeight="1" x14ac:dyDescent="0.2">
      <c r="B22" s="149" t="s">
        <v>89</v>
      </c>
      <c r="C22" s="149"/>
      <c r="D22" s="149"/>
      <c r="E22" s="149"/>
      <c r="F22" s="149"/>
      <c r="G22" s="149"/>
      <c r="H22" s="149"/>
      <c r="I22" s="149"/>
      <c r="J22" s="88">
        <v>3.8461538461538464E-2</v>
      </c>
      <c r="K22" s="62"/>
      <c r="L22" s="62"/>
      <c r="M22" s="62"/>
      <c r="N22" s="62"/>
      <c r="O22" s="62"/>
      <c r="P22" s="62"/>
      <c r="Q22" s="62"/>
      <c r="R22" s="62"/>
      <c r="W22" s="114"/>
      <c r="X22" s="114"/>
      <c r="Y22" s="114"/>
      <c r="Z22" s="114"/>
      <c r="AA22" s="114"/>
      <c r="AB22" s="114"/>
      <c r="AC22" s="114"/>
      <c r="AD22" s="100"/>
      <c r="AE22" s="100"/>
      <c r="AF22" s="100"/>
    </row>
    <row r="23" spans="2:33" ht="15" customHeight="1" x14ac:dyDescent="0.2">
      <c r="B23" s="149" t="s">
        <v>91</v>
      </c>
      <c r="C23" s="149"/>
      <c r="D23" s="149"/>
      <c r="E23" s="149"/>
      <c r="F23" s="149"/>
      <c r="G23" s="149"/>
      <c r="H23" s="149"/>
      <c r="I23" s="149"/>
      <c r="J23" s="88">
        <v>3.8461538461538464E-2</v>
      </c>
      <c r="K23" s="62"/>
      <c r="L23" s="62"/>
      <c r="M23" s="62"/>
      <c r="N23" s="62"/>
      <c r="O23" s="62"/>
      <c r="P23" s="62"/>
      <c r="Q23" s="62"/>
      <c r="R23" s="62"/>
      <c r="W23" s="114"/>
      <c r="X23" s="114"/>
      <c r="Y23" s="114"/>
      <c r="Z23" s="114"/>
      <c r="AA23" s="114"/>
      <c r="AB23" s="114"/>
      <c r="AC23" s="114"/>
      <c r="AD23" s="100"/>
      <c r="AE23" s="100"/>
      <c r="AF23" s="100"/>
    </row>
    <row r="24" spans="2:33" s="60" customFormat="1" ht="15" hidden="1" customHeight="1" x14ac:dyDescent="0.2">
      <c r="B24" s="167" t="s">
        <v>72</v>
      </c>
      <c r="C24" s="167"/>
      <c r="D24" s="167"/>
      <c r="E24" s="167"/>
      <c r="F24" s="167"/>
      <c r="G24" s="167"/>
      <c r="H24" s="167"/>
      <c r="I24" s="167"/>
      <c r="J24" s="168"/>
      <c r="K24" s="168"/>
      <c r="L24" s="169" t="str">
        <f>IF($L$13="1. Ausbildungsjahr",ROUNDUP($L$16*$L$15,0),"")</f>
        <v/>
      </c>
      <c r="M24" s="170"/>
      <c r="N24" s="169" t="str">
        <f>IF($N$13="1. Ausbildungsjahr",ROUNDUP($N$16*$N$15,0),"")</f>
        <v/>
      </c>
      <c r="O24" s="170"/>
      <c r="P24" s="169" t="str">
        <f>IF($P$13="1. Ausbildungsjahr",ROUNDUP($P$16*$P$15,0),"")</f>
        <v/>
      </c>
      <c r="Q24" s="170"/>
      <c r="R24" s="79"/>
      <c r="AF24" s="61"/>
      <c r="AG24" s="61"/>
    </row>
    <row r="25" spans="2:33" s="71" customFormat="1" ht="15" hidden="1" customHeight="1" x14ac:dyDescent="0.2">
      <c r="B25" s="167" t="s">
        <v>70</v>
      </c>
      <c r="C25" s="167"/>
      <c r="D25" s="167"/>
      <c r="E25" s="167"/>
      <c r="F25" s="167"/>
      <c r="G25" s="167"/>
      <c r="H25" s="167"/>
      <c r="I25" s="167"/>
      <c r="J25" s="171">
        <f>ROUNDUP($J$16*$J$15,0)</f>
        <v>0</v>
      </c>
      <c r="K25" s="171">
        <f>ROUNDUP($K$16*$K$15,0)</f>
        <v>0</v>
      </c>
      <c r="L25" s="169">
        <f>IF(OR($L$13="",$L$13="abgeschlossen",$L$13="noch nicht begonnen"),0,IF($L$13="1. Ausbildungsjahr",ROUNDUP($L$16*$L$15,0),$L$17))</f>
        <v>0</v>
      </c>
      <c r="M25" s="170"/>
      <c r="N25" s="169">
        <f>IF(OR($N$13="",$N$13="abgeschlossen",$N$13="noch nicht begonnen"),0,IF($N$13="1. Ausbildungsjahr",ROUNDUP($N$16*$N$15,0),$N$17))</f>
        <v>0</v>
      </c>
      <c r="O25" s="170"/>
      <c r="P25" s="169">
        <f>IF(OR($P$13="",$P$13="abgeschlossen",$P$13="noch nicht begonnen"),0,IF($P$13="1. Ausbildungsjahr",ROUNDUP($P$16*$P$15,0),$P$17))</f>
        <v>0</v>
      </c>
      <c r="Q25" s="170"/>
      <c r="W25" s="117"/>
      <c r="X25" s="117"/>
      <c r="Y25" s="117"/>
      <c r="Z25" s="117"/>
      <c r="AA25" s="117"/>
      <c r="AB25" s="117"/>
      <c r="AC25" s="117"/>
      <c r="AD25" s="95"/>
      <c r="AE25" s="95"/>
      <c r="AF25" s="96"/>
      <c r="AG25" s="72"/>
    </row>
    <row r="26" spans="2:33" s="71" customFormat="1" ht="15" hidden="1" customHeight="1" x14ac:dyDescent="0.2">
      <c r="B26" s="167" t="s">
        <v>69</v>
      </c>
      <c r="C26" s="167"/>
      <c r="D26" s="167"/>
      <c r="E26" s="167"/>
      <c r="F26" s="167"/>
      <c r="G26" s="167"/>
      <c r="H26" s="167"/>
      <c r="I26" s="167"/>
      <c r="J26" s="171">
        <f>ROUNDUP(J25*0,0)</f>
        <v>0</v>
      </c>
      <c r="K26" s="171">
        <f>ROUNDUP(K25-(K25*0.7),0)</f>
        <v>0</v>
      </c>
      <c r="L26" s="169">
        <f>IF($L$13="1. Ausbildungsjahr",ROUNDUP($L$16*0.7,0),0)</f>
        <v>0</v>
      </c>
      <c r="M26" s="170"/>
      <c r="N26" s="169">
        <f>IF($N$13="1. Ausbildungsjahr",ROUNDUP($N$16*0.7,0),0)</f>
        <v>0</v>
      </c>
      <c r="O26" s="170"/>
      <c r="P26" s="169">
        <f>IF($P$13="1. Ausbildungsjahr",ROUNDUP($P$16*0.7,0),0)</f>
        <v>0</v>
      </c>
      <c r="Q26" s="170"/>
      <c r="W26" s="117"/>
      <c r="X26" s="117"/>
      <c r="Y26" s="117"/>
      <c r="Z26" s="117"/>
      <c r="AA26" s="117"/>
      <c r="AB26" s="117"/>
      <c r="AC26" s="117"/>
      <c r="AD26" s="95"/>
      <c r="AE26" s="95"/>
      <c r="AF26" s="96"/>
      <c r="AG26" s="72"/>
    </row>
    <row r="27" spans="2:33" ht="15" customHeight="1" x14ac:dyDescent="0.2">
      <c r="B27" s="137" t="s">
        <v>84</v>
      </c>
      <c r="C27" s="138"/>
      <c r="D27" s="138"/>
      <c r="E27" s="138"/>
      <c r="F27" s="138"/>
      <c r="G27" s="138"/>
      <c r="H27" s="138"/>
      <c r="I27" s="139"/>
      <c r="J27" s="88">
        <v>3.3333333333333333E-2</v>
      </c>
      <c r="K27" s="62"/>
      <c r="L27" s="62"/>
      <c r="M27" s="62"/>
      <c r="N27" s="62"/>
      <c r="O27" s="62"/>
      <c r="P27" s="62"/>
      <c r="Q27" s="62"/>
      <c r="R27" s="62"/>
      <c r="W27" s="97"/>
      <c r="X27" s="97"/>
      <c r="Y27" s="97"/>
      <c r="Z27" s="97"/>
      <c r="AA27" s="97"/>
      <c r="AB27" s="97"/>
      <c r="AC27" s="97"/>
      <c r="AD27" s="100"/>
      <c r="AE27" s="100"/>
      <c r="AF27" s="100"/>
    </row>
    <row r="28" spans="2:33" ht="15" customHeight="1" x14ac:dyDescent="0.2">
      <c r="B28" s="137" t="s">
        <v>47</v>
      </c>
      <c r="C28" s="138"/>
      <c r="D28" s="138"/>
      <c r="E28" s="138"/>
      <c r="F28" s="138"/>
      <c r="G28" s="138"/>
      <c r="H28" s="138"/>
      <c r="I28" s="139"/>
      <c r="J28" s="88">
        <v>3.3333333333333333E-2</v>
      </c>
      <c r="K28" s="62"/>
      <c r="L28" s="62"/>
      <c r="M28" s="62"/>
      <c r="N28" s="62"/>
      <c r="O28" s="62"/>
      <c r="P28" s="62"/>
      <c r="Q28" s="62"/>
      <c r="R28" s="62"/>
      <c r="W28" s="98"/>
      <c r="X28" s="98"/>
      <c r="Y28" s="98"/>
      <c r="Z28" s="98"/>
      <c r="AA28" s="98"/>
      <c r="AB28" s="98"/>
      <c r="AC28" s="98"/>
      <c r="AD28" s="100"/>
      <c r="AE28" s="100"/>
      <c r="AF28" s="100"/>
    </row>
    <row r="29" spans="2:33" ht="15" customHeight="1" x14ac:dyDescent="0.2">
      <c r="B29" s="137" t="s">
        <v>85</v>
      </c>
      <c r="C29" s="138"/>
      <c r="D29" s="138"/>
      <c r="E29" s="138"/>
      <c r="F29" s="138"/>
      <c r="G29" s="138"/>
      <c r="H29" s="138"/>
      <c r="I29" s="139"/>
      <c r="J29" s="88">
        <v>3.3333333333333333E-2</v>
      </c>
      <c r="K29" s="62"/>
      <c r="L29" s="62"/>
      <c r="M29" s="62"/>
      <c r="N29" s="62"/>
      <c r="O29" s="62"/>
      <c r="P29" s="62"/>
      <c r="Q29" s="62"/>
      <c r="R29" s="62"/>
      <c r="W29" s="99"/>
      <c r="X29" s="99"/>
      <c r="Y29" s="99"/>
      <c r="Z29" s="99"/>
      <c r="AA29" s="99"/>
      <c r="AB29" s="99"/>
      <c r="AC29" s="99"/>
      <c r="AD29" s="100"/>
      <c r="AE29" s="100"/>
      <c r="AF29" s="100"/>
    </row>
    <row r="30" spans="2:33" ht="24.75" customHeight="1" x14ac:dyDescent="0.2">
      <c r="B30" s="10"/>
      <c r="C30" s="10"/>
      <c r="D30" s="10"/>
      <c r="E30" s="11"/>
      <c r="F30" s="11"/>
      <c r="G30" s="11"/>
      <c r="H30" s="11"/>
      <c r="I30" s="11"/>
      <c r="J30" s="62"/>
      <c r="K30" s="62"/>
      <c r="L30" s="62"/>
      <c r="M30" s="62"/>
      <c r="N30" s="62"/>
      <c r="O30" s="62"/>
      <c r="P30" s="62"/>
      <c r="Q30" s="62"/>
      <c r="R30" s="62"/>
      <c r="W30" s="100"/>
      <c r="X30" s="100"/>
      <c r="Y30" s="100"/>
      <c r="Z30" s="100"/>
      <c r="AA30" s="100"/>
      <c r="AB30" s="100"/>
      <c r="AC30" s="100"/>
      <c r="AD30" s="100"/>
      <c r="AE30" s="100"/>
      <c r="AF30" s="100"/>
    </row>
    <row r="31" spans="2:33" ht="12" customHeight="1" x14ac:dyDescent="0.2">
      <c r="B31" s="10"/>
      <c r="C31" s="10"/>
      <c r="D31" s="10"/>
      <c r="E31" s="11"/>
      <c r="F31" s="11"/>
      <c r="G31" s="11"/>
      <c r="H31" s="11"/>
      <c r="I31" s="11"/>
      <c r="W31" s="100"/>
      <c r="X31" s="100"/>
      <c r="Y31" s="100"/>
      <c r="Z31" s="100"/>
      <c r="AA31" s="100"/>
      <c r="AB31" s="100"/>
      <c r="AC31" s="100"/>
      <c r="AD31" s="101"/>
      <c r="AE31" s="100"/>
      <c r="AF31" s="100"/>
    </row>
    <row r="32" spans="2:33" ht="15" customHeight="1" thickBot="1" x14ac:dyDescent="0.25">
      <c r="B32" s="160"/>
      <c r="C32" s="160"/>
      <c r="D32" s="54"/>
      <c r="E32" s="161" t="s">
        <v>7</v>
      </c>
      <c r="F32" s="134"/>
      <c r="G32" s="134" t="s">
        <v>9</v>
      </c>
      <c r="H32" s="135"/>
      <c r="W32" s="128"/>
      <c r="X32" s="128"/>
      <c r="Y32" s="128"/>
      <c r="Z32" s="128"/>
      <c r="AA32" s="128"/>
      <c r="AB32" s="128"/>
      <c r="AC32" s="102"/>
      <c r="AD32" s="101"/>
      <c r="AE32" s="100"/>
      <c r="AF32" s="100"/>
    </row>
    <row r="33" spans="2:34" ht="46.5" customHeight="1" thickTop="1" x14ac:dyDescent="0.2">
      <c r="B33" s="160"/>
      <c r="C33" s="160"/>
      <c r="D33" s="54"/>
      <c r="E33" s="14" t="s">
        <v>30</v>
      </c>
      <c r="F33" s="15" t="s">
        <v>32</v>
      </c>
      <c r="G33" s="14" t="s">
        <v>30</v>
      </c>
      <c r="H33" s="47" t="s">
        <v>31</v>
      </c>
      <c r="W33" s="97"/>
      <c r="X33" s="97"/>
      <c r="Y33" s="97"/>
      <c r="Z33" s="97"/>
      <c r="AA33" s="97"/>
      <c r="AB33" s="97"/>
      <c r="AC33" s="97"/>
      <c r="AD33" s="97"/>
      <c r="AE33" s="97"/>
      <c r="AF33" s="97"/>
    </row>
    <row r="34" spans="2:34" ht="15" customHeight="1" x14ac:dyDescent="0.2">
      <c r="B34" s="144" t="s">
        <v>86</v>
      </c>
      <c r="C34" s="144"/>
      <c r="D34" s="144"/>
      <c r="E34" s="17">
        <f>J19*J21</f>
        <v>0</v>
      </c>
      <c r="F34" s="17">
        <f>J$20*J21</f>
        <v>0</v>
      </c>
      <c r="G34" s="103">
        <f>(SUMIF($G$48:$G$197,B34,$J$48:$J$197))/39</f>
        <v>0</v>
      </c>
      <c r="H34" s="104">
        <f>(SUMIFS($J$48:$J$197,$G$48:$G$197,$B34,$K$48:$K$197,"festangestellt",$L$48:$L$197,"Ja",$M$48:$M$197,"Ja")+SUMIFS($J$48:$J$197,$G$48:$G$197,$B34,$K$48:$K$197,"festangestellt",$L$48:$L$197,"Nein"))/39</f>
        <v>0</v>
      </c>
      <c r="P34" s="18"/>
      <c r="Q34" s="12"/>
      <c r="R34" s="16"/>
      <c r="U34" s="13"/>
      <c r="W34" s="98"/>
      <c r="X34" s="98"/>
      <c r="Y34" s="98"/>
      <c r="Z34" s="98"/>
      <c r="AA34" s="98"/>
      <c r="AB34" s="98"/>
      <c r="AC34" s="98"/>
      <c r="AD34" s="98"/>
      <c r="AE34" s="98"/>
      <c r="AF34" s="98"/>
    </row>
    <row r="35" spans="2:34" ht="15" customHeight="1" x14ac:dyDescent="0.2">
      <c r="B35" s="144" t="s">
        <v>87</v>
      </c>
      <c r="C35" s="144"/>
      <c r="D35" s="144"/>
      <c r="E35" s="17">
        <f>K19*J22</f>
        <v>0</v>
      </c>
      <c r="F35" s="17">
        <f>K$20*J22</f>
        <v>0</v>
      </c>
      <c r="G35" s="103">
        <f>(SUMIF($G$48:$G$197,B35,$J$48:$J$197))/39</f>
        <v>0</v>
      </c>
      <c r="H35" s="104">
        <f>(SUMIFS($J$48:$J$197,$G$48:$G$197,$B35,$K$48:$K$197,"festangestellt",$L$48:$L$197,"Ja",$M$48:$M$197,"Ja")+SUMIFS($J$48:$J$197,$G$48:$G$197,$B35,$K$48:$K$197,"festangestellt",$L$48:$L$197,"Nein"))/39</f>
        <v>0</v>
      </c>
      <c r="P35" s="18"/>
      <c r="Q35" s="12"/>
      <c r="R35" s="16"/>
      <c r="U35" s="13"/>
      <c r="W35" s="98"/>
      <c r="X35" s="98"/>
      <c r="Y35" s="98"/>
      <c r="Z35" s="98"/>
      <c r="AA35" s="98"/>
      <c r="AB35" s="98"/>
      <c r="AC35" s="98"/>
      <c r="AD35" s="98"/>
      <c r="AE35" s="98"/>
      <c r="AF35" s="98"/>
    </row>
    <row r="36" spans="2:34" ht="15" customHeight="1" x14ac:dyDescent="0.2">
      <c r="B36" s="144" t="s">
        <v>88</v>
      </c>
      <c r="C36" s="144"/>
      <c r="D36" s="144"/>
      <c r="E36" s="17">
        <f>($L$19+$N$19+$P$19)*J23</f>
        <v>0</v>
      </c>
      <c r="F36" s="17">
        <f>SUM(L20:Q20)*J23</f>
        <v>0</v>
      </c>
      <c r="G36" s="103">
        <f>(SUMIF($G$48:$G$197,B36,$J$48:$J$197))/39</f>
        <v>0</v>
      </c>
      <c r="H36" s="104">
        <f>(SUMIFS($J$48:$J$197,$G$48:$G$197,$B36,$K$48:$K$197,"festangestellt",$L$48:$L$197,"Ja",$M$48:$M$197,"Ja")+SUMIFS($J$48:$J$197,$G$48:$G$197,$B36,$K$48:$K$197,"festangestellt",$L$48:$L$197,"Nein"))/39</f>
        <v>0</v>
      </c>
      <c r="P36" s="18"/>
      <c r="Q36" s="12"/>
      <c r="R36" s="16"/>
      <c r="U36" s="13"/>
      <c r="W36" s="98"/>
      <c r="X36" s="98"/>
      <c r="Y36" s="98"/>
      <c r="Z36" s="98"/>
      <c r="AA36" s="98"/>
      <c r="AB36" s="98"/>
      <c r="AC36" s="98"/>
      <c r="AD36" s="98"/>
      <c r="AE36" s="98"/>
      <c r="AF36" s="98"/>
    </row>
    <row r="37" spans="2:34" ht="15.75" customHeight="1" x14ac:dyDescent="0.2">
      <c r="B37" s="162" t="s">
        <v>82</v>
      </c>
      <c r="C37" s="163"/>
      <c r="D37" s="163"/>
      <c r="E37" s="17">
        <f>J19*J27</f>
        <v>0</v>
      </c>
      <c r="F37" s="172">
        <f>J26*J27</f>
        <v>0</v>
      </c>
      <c r="G37" s="103">
        <f>(SUMIF($G$48:$G$197,B37,$J$48:$J$197))/39</f>
        <v>0</v>
      </c>
      <c r="H37" s="104">
        <f>(SUMIFS($J$48:$J$197,$G$48:$G$197,$B37,$K$48:$K$197,"festangestellt",$L$48:$L$197,"Ja",$M$48:$M$197,"Ja")+SUMIFS($J$48:$J$197,$G$48:$G$197,$B37,$K$48:$K$197,"festangestellt",$L$48:$L$197,"Nein"))/39</f>
        <v>0</v>
      </c>
      <c r="I37" s="89">
        <f>SUMIF(G48:G117,"Ausbilder",J48:J117)/39</f>
        <v>0</v>
      </c>
      <c r="P37" s="18"/>
      <c r="Q37" s="12"/>
      <c r="R37" s="16"/>
      <c r="U37" s="13"/>
      <c r="W37" s="100"/>
      <c r="X37" s="100"/>
      <c r="Y37" s="100"/>
      <c r="Z37" s="100"/>
      <c r="AA37" s="100"/>
      <c r="AB37" s="100"/>
      <c r="AC37" s="100"/>
      <c r="AD37" s="100"/>
      <c r="AE37" s="100"/>
      <c r="AF37" s="100"/>
    </row>
    <row r="38" spans="2:34" ht="15" customHeight="1" x14ac:dyDescent="0.2">
      <c r="B38" s="162" t="s">
        <v>45</v>
      </c>
      <c r="C38" s="163"/>
      <c r="D38" s="163"/>
      <c r="E38" s="17">
        <f>K19*J28</f>
        <v>0</v>
      </c>
      <c r="F38" s="172">
        <f>K26*J28</f>
        <v>0</v>
      </c>
      <c r="G38" s="103">
        <f>(SUMIF($G$48:$G$197,B38,$J$48:$J$197))/39</f>
        <v>0</v>
      </c>
      <c r="H38" s="104">
        <f>(SUMIFS($J$48:$J$197,$G$48:$G$197,$B38,$K$48:$K$197,"festangestellt",$L$48:$L$197,"Ja",$M$48:$M$197,"Ja")+SUMIFS($J$48:$J$197,$G$48:$G$197,$B38,$K$48:$K$197,"festangestellt",$L$48:$L$197,"Nein"))/39</f>
        <v>0</v>
      </c>
      <c r="P38" s="18"/>
      <c r="Q38" s="12"/>
      <c r="R38" s="16"/>
      <c r="U38" s="13"/>
      <c r="W38" s="128"/>
      <c r="X38" s="132"/>
      <c r="Y38" s="132"/>
      <c r="Z38" s="132"/>
      <c r="AA38" s="132"/>
      <c r="AB38" s="132"/>
      <c r="AC38" s="132"/>
      <c r="AD38" s="132"/>
      <c r="AE38" s="132"/>
      <c r="AF38" s="132"/>
    </row>
    <row r="39" spans="2:34" ht="15" customHeight="1" x14ac:dyDescent="0.2">
      <c r="B39" s="162" t="s">
        <v>46</v>
      </c>
      <c r="C39" s="163"/>
      <c r="D39" s="163"/>
      <c r="E39" s="17">
        <f>($L$25+$N$25+$P$25)*J29</f>
        <v>0</v>
      </c>
      <c r="F39" s="172">
        <f>(L26+N26+P26)*J29</f>
        <v>0</v>
      </c>
      <c r="G39" s="103">
        <f>(SUMIF($G$48:$G$197,B39,$J$48:$J$197))/39</f>
        <v>0</v>
      </c>
      <c r="H39" s="104">
        <f>(SUMIFS($J$48:$J$197,$G$48:$G$197,$B39,$K$48:$K$197,"festangestellt",$L$48:$L$197,"Ja",$M$48:$M$197,"Ja")+SUMIFS($J$48:$J$197,$G$48:$G$197,$B39,$K$48:$K$197,"festangestellt",$L$48:$L$197,"Nein"))/39</f>
        <v>0</v>
      </c>
      <c r="P39" s="18"/>
      <c r="Q39" s="12"/>
      <c r="R39" s="16"/>
      <c r="U39" s="13"/>
      <c r="W39" s="100"/>
      <c r="X39" s="100"/>
      <c r="Y39" s="97"/>
      <c r="Z39" s="97"/>
      <c r="AA39" s="97"/>
      <c r="AB39" s="97"/>
      <c r="AC39" s="97"/>
      <c r="AD39" s="97"/>
      <c r="AE39" s="97"/>
      <c r="AF39" s="97"/>
    </row>
    <row r="40" spans="2:34" ht="15" customHeight="1" x14ac:dyDescent="0.2">
      <c r="B40" s="137" t="s">
        <v>11</v>
      </c>
      <c r="C40" s="138"/>
      <c r="D40" s="139"/>
      <c r="E40" s="21">
        <f>SUM(E34:E39)</f>
        <v>0</v>
      </c>
      <c r="F40" s="19"/>
      <c r="G40" s="106">
        <f>SUM(G34:G39)</f>
        <v>0</v>
      </c>
      <c r="H40" s="19"/>
      <c r="P40" s="59"/>
      <c r="Q40" s="12"/>
      <c r="R40" s="16"/>
      <c r="U40" s="13"/>
    </row>
    <row r="41" spans="2:34" ht="15" hidden="1" customHeight="1" x14ac:dyDescent="0.2">
      <c r="B41" s="164" t="s">
        <v>8</v>
      </c>
      <c r="C41" s="164"/>
      <c r="D41" s="164"/>
      <c r="E41" s="22" t="e">
        <f>#REF!+#REF!</f>
        <v>#REF!</v>
      </c>
      <c r="F41" s="19"/>
      <c r="G41" s="23">
        <f>SUMIF(K48:K117,"festangestellt",J48:J117)/39</f>
        <v>0</v>
      </c>
      <c r="H41" s="44"/>
      <c r="I41" s="20"/>
      <c r="R41" s="24"/>
      <c r="U41" s="13"/>
    </row>
    <row r="42" spans="2:34" ht="15" customHeight="1" x14ac:dyDescent="0.2">
      <c r="B42" s="166"/>
      <c r="C42" s="166"/>
      <c r="D42" s="166"/>
      <c r="E42" s="166"/>
      <c r="F42" s="166"/>
      <c r="G42" s="166"/>
      <c r="H42" s="166"/>
      <c r="I42" s="166"/>
      <c r="Q42" s="59"/>
      <c r="R42" s="24"/>
      <c r="U42" s="13"/>
    </row>
    <row r="43" spans="2:34" ht="26.25" customHeight="1" x14ac:dyDescent="0.2">
      <c r="B43" s="58"/>
      <c r="C43" s="58"/>
      <c r="D43" s="58"/>
      <c r="E43" s="58"/>
      <c r="F43" s="58"/>
      <c r="G43" s="58"/>
      <c r="H43" s="58"/>
      <c r="I43" s="58"/>
      <c r="Q43" s="59"/>
      <c r="R43" s="24"/>
      <c r="U43" s="13"/>
    </row>
    <row r="44" spans="2:34" ht="18" customHeight="1" x14ac:dyDescent="0.2">
      <c r="B44" s="158" t="s">
        <v>13</v>
      </c>
      <c r="C44" s="158"/>
      <c r="D44" s="158"/>
      <c r="E44" s="158"/>
      <c r="F44" s="158"/>
      <c r="G44" s="158"/>
      <c r="H44" s="158"/>
      <c r="I44" s="158"/>
      <c r="Q44" s="59"/>
      <c r="R44" s="24"/>
      <c r="U44" s="13"/>
    </row>
    <row r="45" spans="2:34" ht="47.25" customHeight="1" x14ac:dyDescent="0.2">
      <c r="B45" s="25"/>
      <c r="C45" s="25"/>
      <c r="D45" s="25"/>
      <c r="E45" s="25"/>
      <c r="F45" s="25"/>
      <c r="G45" s="25"/>
      <c r="H45" s="25"/>
      <c r="I45" s="25"/>
      <c r="N45" s="118" t="s">
        <v>29</v>
      </c>
      <c r="O45" s="118"/>
      <c r="P45" s="118"/>
      <c r="V45" s="13"/>
    </row>
    <row r="46" spans="2:34" ht="63.75" x14ac:dyDescent="0.2">
      <c r="B46" s="41" t="s">
        <v>17</v>
      </c>
      <c r="C46" s="128" t="s">
        <v>3</v>
      </c>
      <c r="D46" s="128"/>
      <c r="E46" s="55" t="s">
        <v>4</v>
      </c>
      <c r="F46" s="55" t="s">
        <v>12</v>
      </c>
      <c r="G46" s="55" t="s">
        <v>5</v>
      </c>
      <c r="H46" s="55" t="s">
        <v>35</v>
      </c>
      <c r="I46" s="41" t="s">
        <v>22</v>
      </c>
      <c r="J46" s="55" t="s">
        <v>37</v>
      </c>
      <c r="K46" s="55" t="s">
        <v>38</v>
      </c>
      <c r="L46" s="109" t="s">
        <v>75</v>
      </c>
      <c r="M46" s="108" t="s">
        <v>74</v>
      </c>
      <c r="N46" s="55" t="s">
        <v>73</v>
      </c>
      <c r="O46" s="55" t="s">
        <v>23</v>
      </c>
      <c r="P46" s="55" t="s">
        <v>36</v>
      </c>
      <c r="T46" s="130" t="s">
        <v>65</v>
      </c>
      <c r="U46" s="130"/>
      <c r="V46" s="130"/>
      <c r="W46" s="130"/>
      <c r="X46" s="130"/>
      <c r="Y46" s="130"/>
      <c r="Z46" s="130"/>
    </row>
    <row r="47" spans="2:34" ht="3.75" customHeight="1" x14ac:dyDescent="0.2">
      <c r="B47" s="26"/>
      <c r="C47" s="156"/>
      <c r="D47" s="157"/>
      <c r="E47" s="27"/>
      <c r="F47" s="27"/>
      <c r="G47" s="27"/>
      <c r="H47" s="45"/>
      <c r="I47" s="42"/>
      <c r="J47" s="27"/>
      <c r="K47" s="27"/>
      <c r="L47" s="27"/>
      <c r="M47" s="27"/>
      <c r="N47" s="27"/>
      <c r="O47" s="27"/>
      <c r="P47" s="48"/>
      <c r="W47" s="13"/>
    </row>
    <row r="48" spans="2:34" ht="12" customHeight="1" x14ac:dyDescent="0.2">
      <c r="B48" s="28">
        <v>1</v>
      </c>
      <c r="C48" s="126"/>
      <c r="D48" s="127"/>
      <c r="E48" s="113"/>
      <c r="F48" s="34"/>
      <c r="G48" s="51"/>
      <c r="H48" s="46"/>
      <c r="I48" s="43"/>
      <c r="J48" s="35"/>
      <c r="K48" s="51"/>
      <c r="L48" s="111"/>
      <c r="M48" s="107"/>
      <c r="N48" s="56"/>
      <c r="O48" s="36"/>
      <c r="P48" s="43"/>
      <c r="T48" s="8" t="str">
        <f>IF(AND($G48="Sozial- und Integrationscoach",$K48="festangestellt"),"ja"," " )</f>
        <v xml:space="preserve"> </v>
      </c>
      <c r="U48" s="8" t="str">
        <f>IF(AND($G48="Ausbilder BvB",$K48="festangestellt"),"ja"," " )</f>
        <v xml:space="preserve"> </v>
      </c>
      <c r="V48" s="8" t="str">
        <f>IF(AND($G48="Lehrkraft BvB",$K48="festangestellt"),"ja"," " )</f>
        <v xml:space="preserve"> </v>
      </c>
      <c r="W48" s="13" t="str">
        <f>IF(AND($G48="Lehrkraft abH",$K48="festangestellt"),"ja"," " )</f>
        <v xml:space="preserve"> </v>
      </c>
      <c r="X48" s="8" t="str">
        <f>IF(AND($G48="Lehrkraft BaEkoop",$K48="festangestellt"),"ja"," " )</f>
        <v xml:space="preserve"> </v>
      </c>
      <c r="AB48" s="131" t="s">
        <v>68</v>
      </c>
      <c r="AC48" s="131"/>
      <c r="AD48" s="131"/>
      <c r="AE48" s="131"/>
      <c r="AF48" s="131"/>
      <c r="AG48" s="131"/>
      <c r="AH48" s="131"/>
    </row>
    <row r="49" spans="2:36" ht="12" customHeight="1" x14ac:dyDescent="0.2">
      <c r="B49" s="30">
        <v>2</v>
      </c>
      <c r="C49" s="126"/>
      <c r="D49" s="127"/>
      <c r="E49" s="113"/>
      <c r="F49" s="34"/>
      <c r="G49" s="112"/>
      <c r="H49" s="46"/>
      <c r="I49" s="43"/>
      <c r="J49" s="35"/>
      <c r="K49" s="116"/>
      <c r="L49" s="115"/>
      <c r="M49" s="111"/>
      <c r="N49" s="50"/>
      <c r="O49" s="38"/>
      <c r="P49" s="43"/>
      <c r="T49" s="8" t="str">
        <f t="shared" ref="T49:T112" si="0">IF(AND($G49="Sozial- und Integrationscoach",$K49="festangestellt"),"ja"," " )</f>
        <v xml:space="preserve"> </v>
      </c>
      <c r="U49" s="8" t="str">
        <f t="shared" ref="U49:U112" si="1">IF(AND($G49="Ausbilder BvB",$K49="festangestellt"),"ja"," " )</f>
        <v xml:space="preserve"> </v>
      </c>
      <c r="V49" s="8" t="str">
        <f t="shared" ref="V49:V112" si="2">IF(AND($G49="Lehrkraft BvB",$K49="festangestellt"),"ja"," " )</f>
        <v xml:space="preserve"> </v>
      </c>
      <c r="W49" s="13" t="str">
        <f t="shared" ref="W49:W112" si="3">IF(AND($G49="Lehrkraft abH",$K49="festangestellt"),"ja"," " )</f>
        <v xml:space="preserve"> </v>
      </c>
      <c r="X49" s="8" t="str">
        <f t="shared" ref="X49:X112" si="4">IF(AND($G49="Lehrkraft BaEkoop",$K49="festangestellt"),"ja"," " )</f>
        <v xml:space="preserve"> </v>
      </c>
      <c r="AC49" s="73" t="s">
        <v>61</v>
      </c>
      <c r="AD49" s="73" t="s">
        <v>62</v>
      </c>
      <c r="AE49" s="74" t="s">
        <v>61</v>
      </c>
      <c r="AF49" s="74" t="s">
        <v>63</v>
      </c>
      <c r="AG49" s="75" t="s">
        <v>61</v>
      </c>
      <c r="AH49" s="75" t="s">
        <v>62</v>
      </c>
      <c r="AI49" s="76" t="s">
        <v>61</v>
      </c>
      <c r="AJ49" s="76" t="s">
        <v>62</v>
      </c>
    </row>
    <row r="50" spans="2:36" ht="12" customHeight="1" x14ac:dyDescent="0.2">
      <c r="B50" s="30">
        <v>3</v>
      </c>
      <c r="C50" s="126"/>
      <c r="D50" s="127"/>
      <c r="E50" s="113"/>
      <c r="F50" s="34"/>
      <c r="G50" s="112"/>
      <c r="H50" s="46"/>
      <c r="I50" s="43"/>
      <c r="J50" s="35"/>
      <c r="K50" s="116"/>
      <c r="L50" s="115"/>
      <c r="M50" s="111"/>
      <c r="N50" s="50"/>
      <c r="O50" s="38"/>
      <c r="P50" s="43"/>
      <c r="T50" s="8" t="str">
        <f t="shared" si="0"/>
        <v xml:space="preserve"> </v>
      </c>
      <c r="U50" s="8" t="str">
        <f t="shared" si="1"/>
        <v xml:space="preserve"> </v>
      </c>
      <c r="V50" s="8" t="str">
        <f t="shared" si="2"/>
        <v xml:space="preserve"> </v>
      </c>
      <c r="W50" s="13" t="str">
        <f t="shared" si="3"/>
        <v xml:space="preserve"> </v>
      </c>
      <c r="X50" s="8" t="str">
        <f t="shared" si="4"/>
        <v xml:space="preserve"> </v>
      </c>
      <c r="Y50" s="8" t="str">
        <f>IF(AND($G48="Lehrkraft BaEint",$K48="festangestellt"),"ja"," " )</f>
        <v xml:space="preserve"> </v>
      </c>
      <c r="Z50" s="8" t="str">
        <f>IF(AND($G48="Ausbilder BaEint",$K48="festangestellt"),"ja"," " )</f>
        <v xml:space="preserve"> </v>
      </c>
      <c r="AC50" s="84" t="e">
        <f>IF(Y34=0,ROUNDUP(#REF!/L16*100,0),0)</f>
        <v>#REF!</v>
      </c>
      <c r="AD50" s="84" t="e">
        <f>IF(Z34=0,ROUNDUP(#REF!/M16*100,0),0)</f>
        <v>#REF!</v>
      </c>
      <c r="AE50" s="84" t="e">
        <f>IF(AA34=0,ROUNDUP(#REF!/N16*100,0),0)</f>
        <v>#REF!</v>
      </c>
      <c r="AF50" s="84" t="e">
        <f>IF(AB34=0,ROUNDUP(#REF!/O16*100,0),0)</f>
        <v>#REF!</v>
      </c>
      <c r="AG50" s="84" t="e">
        <f>IF(AC34=0,ROUNDUP(#REF!/P16*100,0),0)</f>
        <v>#REF!</v>
      </c>
      <c r="AH50" s="84" t="e">
        <f>IF(AD34=0,ROUNDUP(#REF!/Q16*100,0),0)</f>
        <v>#REF!</v>
      </c>
      <c r="AI50" s="84" t="e">
        <f>IF(AE34=0,ROUNDUP(#REF!/#REF!*100,0),0)</f>
        <v>#REF!</v>
      </c>
      <c r="AJ50" s="84" t="e">
        <f>IF(AF34=0,ROUNDUP(#REF!/#REF!*100,0),0)</f>
        <v>#REF!</v>
      </c>
    </row>
    <row r="51" spans="2:36" ht="12" customHeight="1" x14ac:dyDescent="0.2">
      <c r="B51" s="30">
        <v>4</v>
      </c>
      <c r="C51" s="126"/>
      <c r="D51" s="127"/>
      <c r="E51" s="113"/>
      <c r="F51" s="34"/>
      <c r="G51" s="112"/>
      <c r="H51" s="46"/>
      <c r="I51" s="43"/>
      <c r="J51" s="35"/>
      <c r="K51" s="116"/>
      <c r="L51" s="115"/>
      <c r="M51" s="111"/>
      <c r="N51" s="50"/>
      <c r="O51" s="38"/>
      <c r="P51" s="43"/>
      <c r="T51" s="8" t="str">
        <f t="shared" si="0"/>
        <v xml:space="preserve"> </v>
      </c>
      <c r="U51" s="8" t="str">
        <f t="shared" si="1"/>
        <v xml:space="preserve"> </v>
      </c>
      <c r="V51" s="8" t="str">
        <f t="shared" si="2"/>
        <v xml:space="preserve"> </v>
      </c>
      <c r="W51" s="13" t="str">
        <f t="shared" si="3"/>
        <v xml:space="preserve"> </v>
      </c>
      <c r="X51" s="8" t="str">
        <f t="shared" si="4"/>
        <v xml:space="preserve"> </v>
      </c>
      <c r="Y51" s="8" t="str">
        <f t="shared" ref="Y51:Y114" si="5">IF(AND($G49="Lehrkraft BaEint",$K49="festangestellt"),"ja"," " )</f>
        <v xml:space="preserve"> </v>
      </c>
      <c r="Z51" s="8" t="str">
        <f t="shared" ref="Z51:Z114" si="6">IF(AND($G49="Ausbilder BaEint",$K49="festangestellt"),"ja"," " )</f>
        <v xml:space="preserve"> </v>
      </c>
      <c r="AB51" s="62" t="s">
        <v>66</v>
      </c>
      <c r="AC51" s="83" t="e">
        <f t="shared" ref="AC51:AH51" si="7">IF(AC50&gt;=L15*100+10,"ja","")</f>
        <v>#REF!</v>
      </c>
      <c r="AD51" s="83" t="e">
        <f t="shared" si="7"/>
        <v>#REF!</v>
      </c>
      <c r="AE51" s="83" t="e">
        <f t="shared" si="7"/>
        <v>#REF!</v>
      </c>
      <c r="AF51" s="83" t="e">
        <f t="shared" si="7"/>
        <v>#REF!</v>
      </c>
      <c r="AG51" s="83" t="e">
        <f t="shared" si="7"/>
        <v>#REF!</v>
      </c>
      <c r="AH51" s="83" t="e">
        <f t="shared" si="7"/>
        <v>#REF!</v>
      </c>
      <c r="AI51" s="83" t="e">
        <f>IF(AI50&gt;=#REF!*100+10,"ja","")</f>
        <v>#REF!</v>
      </c>
      <c r="AJ51" s="83" t="e">
        <f>IF(AJ50&gt;=#REF!*100+10,"ja","")</f>
        <v>#REF!</v>
      </c>
    </row>
    <row r="52" spans="2:36" ht="12" customHeight="1" x14ac:dyDescent="0.2">
      <c r="B52" s="30">
        <v>5</v>
      </c>
      <c r="C52" s="126"/>
      <c r="D52" s="127"/>
      <c r="E52" s="113"/>
      <c r="F52" s="34"/>
      <c r="G52" s="112"/>
      <c r="H52" s="46"/>
      <c r="I52" s="43"/>
      <c r="J52" s="35"/>
      <c r="K52" s="116"/>
      <c r="L52" s="115"/>
      <c r="M52" s="111"/>
      <c r="N52" s="50"/>
      <c r="O52" s="38"/>
      <c r="P52" s="43"/>
      <c r="T52" s="8" t="str">
        <f t="shared" si="0"/>
        <v xml:space="preserve"> </v>
      </c>
      <c r="U52" s="8" t="str">
        <f t="shared" si="1"/>
        <v xml:space="preserve"> </v>
      </c>
      <c r="V52" s="8" t="str">
        <f t="shared" si="2"/>
        <v xml:space="preserve"> </v>
      </c>
      <c r="W52" s="13" t="str">
        <f t="shared" si="3"/>
        <v xml:space="preserve"> </v>
      </c>
      <c r="X52" s="8" t="str">
        <f t="shared" si="4"/>
        <v xml:space="preserve"> </v>
      </c>
      <c r="Y52" s="8" t="str">
        <f t="shared" si="5"/>
        <v xml:space="preserve"> </v>
      </c>
      <c r="Z52" s="8" t="str">
        <f t="shared" si="6"/>
        <v xml:space="preserve"> </v>
      </c>
      <c r="AB52" s="62" t="s">
        <v>67</v>
      </c>
      <c r="AC52" s="83" t="e">
        <f t="shared" ref="AC52:AH52" si="8">IF(AND(AC50&gt;0,(AC50&lt;=L15*100-10)),"ja","")</f>
        <v>#REF!</v>
      </c>
      <c r="AD52" s="83" t="e">
        <f t="shared" si="8"/>
        <v>#REF!</v>
      </c>
      <c r="AE52" s="83" t="e">
        <f t="shared" si="8"/>
        <v>#REF!</v>
      </c>
      <c r="AF52" s="83" t="e">
        <f t="shared" si="8"/>
        <v>#REF!</v>
      </c>
      <c r="AG52" s="83" t="e">
        <f t="shared" si="8"/>
        <v>#REF!</v>
      </c>
      <c r="AH52" s="83" t="e">
        <f t="shared" si="8"/>
        <v>#REF!</v>
      </c>
      <c r="AI52" s="83" t="e">
        <f>IF(AND(AI50&gt;0,(AI50&lt;=#REF!*100-10)),"ja","")</f>
        <v>#REF!</v>
      </c>
      <c r="AJ52" s="83" t="e">
        <f>IF(AND(AJ50&gt;0,(AJ50&lt;=#REF!*100-10)),"ja","")</f>
        <v>#REF!</v>
      </c>
    </row>
    <row r="53" spans="2:36" ht="12" customHeight="1" x14ac:dyDescent="0.2">
      <c r="B53" s="30">
        <v>6</v>
      </c>
      <c r="C53" s="126"/>
      <c r="D53" s="127"/>
      <c r="E53" s="113"/>
      <c r="F53" s="34"/>
      <c r="G53" s="112"/>
      <c r="H53" s="46"/>
      <c r="I53" s="43"/>
      <c r="J53" s="35"/>
      <c r="K53" s="116"/>
      <c r="L53" s="115"/>
      <c r="M53" s="115"/>
      <c r="N53" s="50"/>
      <c r="O53" s="38"/>
      <c r="P53" s="43"/>
      <c r="T53" s="8" t="str">
        <f t="shared" si="0"/>
        <v xml:space="preserve"> </v>
      </c>
      <c r="U53" s="71" t="str">
        <f t="shared" si="1"/>
        <v xml:space="preserve"> </v>
      </c>
      <c r="V53" s="71" t="str">
        <f t="shared" si="2"/>
        <v xml:space="preserve"> </v>
      </c>
      <c r="W53" s="82" t="str">
        <f t="shared" si="3"/>
        <v xml:space="preserve"> </v>
      </c>
      <c r="X53" s="71" t="str">
        <f t="shared" si="4"/>
        <v xml:space="preserve"> </v>
      </c>
      <c r="Y53" s="71" t="str">
        <f t="shared" si="5"/>
        <v xml:space="preserve"> </v>
      </c>
      <c r="Z53" s="71" t="str">
        <f t="shared" si="6"/>
        <v xml:space="preserve"> </v>
      </c>
    </row>
    <row r="54" spans="2:36" ht="12.75" x14ac:dyDescent="0.2">
      <c r="B54" s="30">
        <v>7</v>
      </c>
      <c r="C54" s="126"/>
      <c r="D54" s="127"/>
      <c r="E54" s="113"/>
      <c r="F54" s="34"/>
      <c r="G54" s="112"/>
      <c r="H54" s="46"/>
      <c r="I54" s="43"/>
      <c r="J54" s="35"/>
      <c r="K54" s="112"/>
      <c r="L54" s="111"/>
      <c r="M54" s="111"/>
      <c r="N54" s="50"/>
      <c r="O54" s="38"/>
      <c r="P54" s="43"/>
      <c r="T54" s="8" t="str">
        <f t="shared" si="0"/>
        <v xml:space="preserve"> </v>
      </c>
      <c r="U54" s="71" t="str">
        <f t="shared" si="1"/>
        <v xml:space="preserve"> </v>
      </c>
      <c r="V54" s="71" t="str">
        <f t="shared" si="2"/>
        <v xml:space="preserve"> </v>
      </c>
      <c r="W54" s="82" t="str">
        <f t="shared" si="3"/>
        <v xml:space="preserve"> </v>
      </c>
      <c r="X54" s="71" t="str">
        <f t="shared" si="4"/>
        <v xml:space="preserve"> </v>
      </c>
      <c r="Y54" s="71" t="str">
        <f t="shared" si="5"/>
        <v xml:space="preserve"> </v>
      </c>
      <c r="Z54" s="71" t="str">
        <f t="shared" si="6"/>
        <v xml:space="preserve"> </v>
      </c>
    </row>
    <row r="55" spans="2:36" s="31" customFormat="1" ht="12" customHeight="1" x14ac:dyDescent="0.2">
      <c r="B55" s="30">
        <v>8</v>
      </c>
      <c r="C55" s="126"/>
      <c r="D55" s="127"/>
      <c r="E55" s="113"/>
      <c r="F55" s="34"/>
      <c r="G55" s="112"/>
      <c r="H55" s="46"/>
      <c r="I55" s="43"/>
      <c r="J55" s="35"/>
      <c r="K55" s="112"/>
      <c r="L55" s="111"/>
      <c r="M55" s="107"/>
      <c r="N55" s="50"/>
      <c r="O55" s="38"/>
      <c r="P55" s="43"/>
      <c r="T55" s="8" t="str">
        <f t="shared" si="0"/>
        <v xml:space="preserve"> </v>
      </c>
      <c r="U55" s="71" t="str">
        <f t="shared" si="1"/>
        <v xml:space="preserve"> </v>
      </c>
      <c r="V55" s="71" t="str">
        <f t="shared" si="2"/>
        <v xml:space="preserve"> </v>
      </c>
      <c r="W55" s="82" t="str">
        <f t="shared" si="3"/>
        <v xml:space="preserve"> </v>
      </c>
      <c r="X55" s="71" t="str">
        <f t="shared" si="4"/>
        <v xml:space="preserve"> </v>
      </c>
      <c r="Y55" s="71" t="str">
        <f t="shared" si="5"/>
        <v xml:space="preserve"> </v>
      </c>
      <c r="Z55" s="71" t="str">
        <f t="shared" si="6"/>
        <v xml:space="preserve"> </v>
      </c>
      <c r="AA55" s="8"/>
      <c r="AB55" s="8"/>
      <c r="AC55" s="8"/>
      <c r="AD55" s="8"/>
      <c r="AE55" s="8"/>
      <c r="AF55" s="8"/>
      <c r="AG55" s="8"/>
      <c r="AH55" s="8"/>
    </row>
    <row r="56" spans="2:36" ht="12.75" x14ac:dyDescent="0.2">
      <c r="B56" s="30">
        <v>9</v>
      </c>
      <c r="C56" s="126"/>
      <c r="D56" s="127"/>
      <c r="E56" s="113"/>
      <c r="F56" s="34"/>
      <c r="G56" s="112"/>
      <c r="H56" s="46"/>
      <c r="I56" s="43"/>
      <c r="J56" s="35"/>
      <c r="K56" s="112"/>
      <c r="L56" s="111"/>
      <c r="M56" s="107"/>
      <c r="N56" s="50"/>
      <c r="O56" s="38"/>
      <c r="P56" s="43"/>
      <c r="T56" s="8" t="str">
        <f t="shared" si="0"/>
        <v xml:space="preserve"> </v>
      </c>
      <c r="U56" s="71" t="str">
        <f t="shared" si="1"/>
        <v xml:space="preserve"> </v>
      </c>
      <c r="V56" s="71" t="str">
        <f t="shared" si="2"/>
        <v xml:space="preserve"> </v>
      </c>
      <c r="W56" s="82" t="str">
        <f t="shared" si="3"/>
        <v xml:space="preserve"> </v>
      </c>
      <c r="X56" s="71" t="str">
        <f t="shared" si="4"/>
        <v xml:space="preserve"> </v>
      </c>
      <c r="Y56" s="71" t="str">
        <f t="shared" si="5"/>
        <v xml:space="preserve"> </v>
      </c>
      <c r="Z56" s="71" t="str">
        <f t="shared" si="6"/>
        <v xml:space="preserve"> </v>
      </c>
    </row>
    <row r="57" spans="2:36" ht="12.75" x14ac:dyDescent="0.2">
      <c r="B57" s="30">
        <v>10</v>
      </c>
      <c r="C57" s="126"/>
      <c r="D57" s="127"/>
      <c r="E57" s="113"/>
      <c r="F57" s="34"/>
      <c r="G57" s="112"/>
      <c r="H57" s="46"/>
      <c r="I57" s="43"/>
      <c r="J57" s="35"/>
      <c r="K57" s="112"/>
      <c r="L57" s="111"/>
      <c r="M57" s="107"/>
      <c r="N57" s="50"/>
      <c r="O57" s="38"/>
      <c r="P57" s="43"/>
      <c r="T57" s="8" t="str">
        <f t="shared" si="0"/>
        <v xml:space="preserve"> </v>
      </c>
      <c r="U57" s="71" t="str">
        <f t="shared" si="1"/>
        <v xml:space="preserve"> </v>
      </c>
      <c r="V57" s="71" t="str">
        <f t="shared" si="2"/>
        <v xml:space="preserve"> </v>
      </c>
      <c r="W57" s="82" t="str">
        <f t="shared" si="3"/>
        <v xml:space="preserve"> </v>
      </c>
      <c r="X57" s="71" t="str">
        <f t="shared" si="4"/>
        <v xml:space="preserve"> </v>
      </c>
      <c r="Y57" s="71" t="str">
        <f t="shared" si="5"/>
        <v xml:space="preserve"> </v>
      </c>
      <c r="Z57" s="71" t="str">
        <f t="shared" si="6"/>
        <v xml:space="preserve"> </v>
      </c>
      <c r="AA57" s="31"/>
      <c r="AB57" s="31"/>
      <c r="AC57" s="31"/>
      <c r="AD57" s="31"/>
      <c r="AE57" s="31"/>
      <c r="AF57" s="31"/>
      <c r="AG57" s="31"/>
      <c r="AH57" s="31"/>
    </row>
    <row r="58" spans="2:36" ht="12.75" x14ac:dyDescent="0.2">
      <c r="B58" s="30">
        <v>11</v>
      </c>
      <c r="C58" s="126"/>
      <c r="D58" s="127"/>
      <c r="E58" s="113"/>
      <c r="F58" s="34"/>
      <c r="G58" s="112"/>
      <c r="H58" s="46"/>
      <c r="I58" s="43"/>
      <c r="J58" s="35"/>
      <c r="K58" s="112"/>
      <c r="L58" s="111"/>
      <c r="M58" s="107"/>
      <c r="N58" s="50"/>
      <c r="O58" s="38"/>
      <c r="P58" s="43"/>
      <c r="T58" s="8" t="str">
        <f t="shared" si="0"/>
        <v xml:space="preserve"> </v>
      </c>
      <c r="U58" s="71" t="str">
        <f t="shared" si="1"/>
        <v xml:space="preserve"> </v>
      </c>
      <c r="V58" s="71" t="str">
        <f t="shared" si="2"/>
        <v xml:space="preserve"> </v>
      </c>
      <c r="W58" s="82" t="str">
        <f t="shared" si="3"/>
        <v xml:space="preserve"> </v>
      </c>
      <c r="X58" s="71" t="str">
        <f t="shared" si="4"/>
        <v xml:space="preserve"> </v>
      </c>
      <c r="Y58" s="71" t="str">
        <f t="shared" si="5"/>
        <v xml:space="preserve"> </v>
      </c>
      <c r="Z58" s="71" t="str">
        <f t="shared" si="6"/>
        <v xml:space="preserve"> </v>
      </c>
    </row>
    <row r="59" spans="2:36" ht="12.75" x14ac:dyDescent="0.2">
      <c r="B59" s="30">
        <v>12</v>
      </c>
      <c r="C59" s="126"/>
      <c r="D59" s="127"/>
      <c r="E59" s="113"/>
      <c r="F59" s="34"/>
      <c r="G59" s="112"/>
      <c r="H59" s="46"/>
      <c r="I59" s="43"/>
      <c r="J59" s="35"/>
      <c r="K59" s="112"/>
      <c r="L59" s="111"/>
      <c r="M59" s="107"/>
      <c r="N59" s="50"/>
      <c r="O59" s="38"/>
      <c r="P59" s="43"/>
      <c r="T59" s="8" t="str">
        <f t="shared" si="0"/>
        <v xml:space="preserve"> </v>
      </c>
      <c r="U59" s="71" t="str">
        <f t="shared" si="1"/>
        <v xml:space="preserve"> </v>
      </c>
      <c r="V59" s="71" t="str">
        <f t="shared" si="2"/>
        <v xml:space="preserve"> </v>
      </c>
      <c r="W59" s="82" t="str">
        <f t="shared" si="3"/>
        <v xml:space="preserve"> </v>
      </c>
      <c r="X59" s="71" t="str">
        <f t="shared" si="4"/>
        <v xml:space="preserve"> </v>
      </c>
      <c r="Y59" s="71" t="str">
        <f t="shared" si="5"/>
        <v xml:space="preserve"> </v>
      </c>
      <c r="Z59" s="71" t="str">
        <f t="shared" si="6"/>
        <v xml:space="preserve"> </v>
      </c>
    </row>
    <row r="60" spans="2:36" ht="12.75" x14ac:dyDescent="0.2">
      <c r="B60" s="30">
        <v>13</v>
      </c>
      <c r="C60" s="126"/>
      <c r="D60" s="127"/>
      <c r="E60" s="113"/>
      <c r="F60" s="34"/>
      <c r="G60" s="112"/>
      <c r="H60" s="46"/>
      <c r="I60" s="43"/>
      <c r="J60" s="35"/>
      <c r="K60" s="112"/>
      <c r="L60" s="111"/>
      <c r="M60" s="107"/>
      <c r="N60" s="50"/>
      <c r="O60" s="38"/>
      <c r="P60" s="43"/>
      <c r="T60" s="8" t="str">
        <f t="shared" si="0"/>
        <v xml:space="preserve"> </v>
      </c>
      <c r="U60" s="71" t="str">
        <f t="shared" si="1"/>
        <v xml:space="preserve"> </v>
      </c>
      <c r="V60" s="71" t="str">
        <f t="shared" si="2"/>
        <v xml:space="preserve"> </v>
      </c>
      <c r="W60" s="82" t="str">
        <f t="shared" si="3"/>
        <v xml:space="preserve"> </v>
      </c>
      <c r="X60" s="71" t="str">
        <f t="shared" si="4"/>
        <v xml:space="preserve"> </v>
      </c>
      <c r="Y60" s="71" t="str">
        <f t="shared" si="5"/>
        <v xml:space="preserve"> </v>
      </c>
      <c r="Z60" s="71" t="str">
        <f t="shared" si="6"/>
        <v xml:space="preserve"> </v>
      </c>
    </row>
    <row r="61" spans="2:36" ht="12.75" x14ac:dyDescent="0.2">
      <c r="B61" s="30">
        <v>14</v>
      </c>
      <c r="C61" s="126"/>
      <c r="D61" s="127"/>
      <c r="E61" s="113"/>
      <c r="F61" s="34"/>
      <c r="G61" s="112"/>
      <c r="H61" s="46"/>
      <c r="I61" s="43"/>
      <c r="J61" s="35"/>
      <c r="K61" s="112"/>
      <c r="L61" s="111"/>
      <c r="M61" s="107"/>
      <c r="N61" s="50"/>
      <c r="O61" s="38"/>
      <c r="P61" s="43"/>
      <c r="T61" s="8" t="str">
        <f t="shared" si="0"/>
        <v xml:space="preserve"> </v>
      </c>
      <c r="U61" s="71" t="str">
        <f t="shared" si="1"/>
        <v xml:space="preserve"> </v>
      </c>
      <c r="V61" s="71" t="str">
        <f t="shared" si="2"/>
        <v xml:space="preserve"> </v>
      </c>
      <c r="W61" s="82" t="str">
        <f t="shared" si="3"/>
        <v xml:space="preserve"> </v>
      </c>
      <c r="X61" s="71" t="str">
        <f t="shared" si="4"/>
        <v xml:space="preserve"> </v>
      </c>
      <c r="Y61" s="71" t="str">
        <f t="shared" si="5"/>
        <v xml:space="preserve"> </v>
      </c>
      <c r="Z61" s="71" t="str">
        <f t="shared" si="6"/>
        <v xml:space="preserve"> </v>
      </c>
    </row>
    <row r="62" spans="2:36" ht="12.75" x14ac:dyDescent="0.2">
      <c r="B62" s="30">
        <v>15</v>
      </c>
      <c r="C62" s="126"/>
      <c r="D62" s="127"/>
      <c r="E62" s="113"/>
      <c r="F62" s="34"/>
      <c r="G62" s="112"/>
      <c r="H62" s="46"/>
      <c r="I62" s="43"/>
      <c r="J62" s="35"/>
      <c r="K62" s="112"/>
      <c r="L62" s="111"/>
      <c r="M62" s="107"/>
      <c r="N62" s="50"/>
      <c r="O62" s="38"/>
      <c r="P62" s="43"/>
      <c r="T62" s="8" t="str">
        <f t="shared" si="0"/>
        <v xml:space="preserve"> </v>
      </c>
      <c r="U62" s="71" t="str">
        <f t="shared" si="1"/>
        <v xml:space="preserve"> </v>
      </c>
      <c r="V62" s="71" t="str">
        <f t="shared" si="2"/>
        <v xml:space="preserve"> </v>
      </c>
      <c r="W62" s="82" t="str">
        <f t="shared" si="3"/>
        <v xml:space="preserve"> </v>
      </c>
      <c r="X62" s="71" t="str">
        <f t="shared" si="4"/>
        <v xml:space="preserve"> </v>
      </c>
      <c r="Y62" s="71" t="str">
        <f t="shared" si="5"/>
        <v xml:space="preserve"> </v>
      </c>
      <c r="Z62" s="71" t="str">
        <f t="shared" si="6"/>
        <v xml:space="preserve"> </v>
      </c>
    </row>
    <row r="63" spans="2:36" ht="12.75" x14ac:dyDescent="0.2">
      <c r="B63" s="30">
        <v>16</v>
      </c>
      <c r="C63" s="126"/>
      <c r="D63" s="127"/>
      <c r="E63" s="113"/>
      <c r="F63" s="34"/>
      <c r="G63" s="112"/>
      <c r="H63" s="46"/>
      <c r="I63" s="43"/>
      <c r="J63" s="35"/>
      <c r="K63" s="112"/>
      <c r="L63" s="111"/>
      <c r="M63" s="107"/>
      <c r="N63" s="50"/>
      <c r="O63" s="38"/>
      <c r="P63" s="43"/>
      <c r="T63" s="8" t="str">
        <f t="shared" si="0"/>
        <v xml:space="preserve"> </v>
      </c>
      <c r="U63" s="71" t="str">
        <f t="shared" si="1"/>
        <v xml:space="preserve"> </v>
      </c>
      <c r="V63" s="71" t="str">
        <f t="shared" si="2"/>
        <v xml:space="preserve"> </v>
      </c>
      <c r="W63" s="82" t="str">
        <f t="shared" si="3"/>
        <v xml:space="preserve"> </v>
      </c>
      <c r="X63" s="71" t="str">
        <f t="shared" si="4"/>
        <v xml:space="preserve"> </v>
      </c>
      <c r="Y63" s="71" t="str">
        <f t="shared" si="5"/>
        <v xml:space="preserve"> </v>
      </c>
      <c r="Z63" s="71" t="str">
        <f t="shared" si="6"/>
        <v xml:space="preserve"> </v>
      </c>
    </row>
    <row r="64" spans="2:36" ht="12.75" x14ac:dyDescent="0.2">
      <c r="B64" s="30">
        <v>17</v>
      </c>
      <c r="C64" s="126"/>
      <c r="D64" s="127"/>
      <c r="E64" s="113"/>
      <c r="F64" s="34"/>
      <c r="G64" s="112"/>
      <c r="H64" s="46"/>
      <c r="I64" s="43"/>
      <c r="J64" s="35"/>
      <c r="K64" s="112"/>
      <c r="L64" s="111"/>
      <c r="M64" s="107"/>
      <c r="N64" s="50"/>
      <c r="O64" s="38"/>
      <c r="P64" s="43"/>
      <c r="T64" s="8" t="str">
        <f t="shared" si="0"/>
        <v xml:space="preserve"> </v>
      </c>
      <c r="U64" s="71" t="str">
        <f t="shared" si="1"/>
        <v xml:space="preserve"> </v>
      </c>
      <c r="V64" s="71" t="str">
        <f t="shared" si="2"/>
        <v xml:space="preserve"> </v>
      </c>
      <c r="W64" s="82" t="str">
        <f t="shared" si="3"/>
        <v xml:space="preserve"> </v>
      </c>
      <c r="X64" s="71" t="str">
        <f t="shared" si="4"/>
        <v xml:space="preserve"> </v>
      </c>
      <c r="Y64" s="71" t="str">
        <f t="shared" si="5"/>
        <v xml:space="preserve"> </v>
      </c>
      <c r="Z64" s="71" t="str">
        <f t="shared" si="6"/>
        <v xml:space="preserve"> </v>
      </c>
    </row>
    <row r="65" spans="2:26" ht="12.75" x14ac:dyDescent="0.2">
      <c r="B65" s="30">
        <v>18</v>
      </c>
      <c r="C65" s="126"/>
      <c r="D65" s="127"/>
      <c r="E65" s="113"/>
      <c r="F65" s="34"/>
      <c r="G65" s="112"/>
      <c r="H65" s="46"/>
      <c r="I65" s="43"/>
      <c r="J65" s="35"/>
      <c r="K65" s="112"/>
      <c r="L65" s="111"/>
      <c r="M65" s="107"/>
      <c r="N65" s="50"/>
      <c r="O65" s="38"/>
      <c r="P65" s="43"/>
      <c r="T65" s="8" t="str">
        <f t="shared" si="0"/>
        <v xml:space="preserve"> </v>
      </c>
      <c r="U65" s="71" t="str">
        <f t="shared" si="1"/>
        <v xml:space="preserve"> </v>
      </c>
      <c r="V65" s="71" t="str">
        <f t="shared" si="2"/>
        <v xml:space="preserve"> </v>
      </c>
      <c r="W65" s="82" t="str">
        <f t="shared" si="3"/>
        <v xml:space="preserve"> </v>
      </c>
      <c r="X65" s="71" t="str">
        <f t="shared" si="4"/>
        <v xml:space="preserve"> </v>
      </c>
      <c r="Y65" s="71" t="str">
        <f t="shared" si="5"/>
        <v xml:space="preserve"> </v>
      </c>
      <c r="Z65" s="71" t="str">
        <f t="shared" si="6"/>
        <v xml:space="preserve"> </v>
      </c>
    </row>
    <row r="66" spans="2:26" ht="12.75" x14ac:dyDescent="0.2">
      <c r="B66" s="30">
        <v>19</v>
      </c>
      <c r="C66" s="126"/>
      <c r="D66" s="127"/>
      <c r="E66" s="113"/>
      <c r="F66" s="34"/>
      <c r="G66" s="112"/>
      <c r="H66" s="46"/>
      <c r="I66" s="43"/>
      <c r="J66" s="35"/>
      <c r="K66" s="112"/>
      <c r="L66" s="111"/>
      <c r="M66" s="107"/>
      <c r="N66" s="50"/>
      <c r="O66" s="38"/>
      <c r="P66" s="43"/>
      <c r="T66" s="8" t="str">
        <f t="shared" si="0"/>
        <v xml:space="preserve"> </v>
      </c>
      <c r="U66" s="71" t="str">
        <f t="shared" si="1"/>
        <v xml:space="preserve"> </v>
      </c>
      <c r="V66" s="71" t="str">
        <f t="shared" si="2"/>
        <v xml:space="preserve"> </v>
      </c>
      <c r="W66" s="82" t="str">
        <f t="shared" si="3"/>
        <v xml:space="preserve"> </v>
      </c>
      <c r="X66" s="71" t="str">
        <f t="shared" si="4"/>
        <v xml:space="preserve"> </v>
      </c>
      <c r="Y66" s="71" t="str">
        <f t="shared" si="5"/>
        <v xml:space="preserve"> </v>
      </c>
      <c r="Z66" s="71" t="str">
        <f t="shared" si="6"/>
        <v xml:space="preserve"> </v>
      </c>
    </row>
    <row r="67" spans="2:26" ht="12.75" x14ac:dyDescent="0.2">
      <c r="B67" s="30">
        <v>20</v>
      </c>
      <c r="C67" s="126"/>
      <c r="D67" s="127"/>
      <c r="E67" s="113"/>
      <c r="F67" s="34"/>
      <c r="G67" s="112"/>
      <c r="H67" s="46"/>
      <c r="I67" s="43"/>
      <c r="J67" s="35"/>
      <c r="K67" s="112"/>
      <c r="L67" s="111"/>
      <c r="M67" s="107"/>
      <c r="N67" s="50"/>
      <c r="O67" s="38"/>
      <c r="P67" s="43"/>
      <c r="T67" s="8" t="str">
        <f t="shared" si="0"/>
        <v xml:space="preserve"> </v>
      </c>
      <c r="U67" s="71" t="str">
        <f t="shared" si="1"/>
        <v xml:space="preserve"> </v>
      </c>
      <c r="V67" s="71" t="str">
        <f t="shared" si="2"/>
        <v xml:space="preserve"> </v>
      </c>
      <c r="W67" s="82" t="str">
        <f t="shared" si="3"/>
        <v xml:space="preserve"> </v>
      </c>
      <c r="X67" s="71" t="str">
        <f t="shared" si="4"/>
        <v xml:space="preserve"> </v>
      </c>
      <c r="Y67" s="71" t="str">
        <f t="shared" si="5"/>
        <v xml:space="preserve"> </v>
      </c>
      <c r="Z67" s="71" t="str">
        <f t="shared" si="6"/>
        <v xml:space="preserve"> </v>
      </c>
    </row>
    <row r="68" spans="2:26" ht="12.75" x14ac:dyDescent="0.2">
      <c r="B68" s="30">
        <v>21</v>
      </c>
      <c r="C68" s="126"/>
      <c r="D68" s="127"/>
      <c r="E68" s="113"/>
      <c r="F68" s="34"/>
      <c r="G68" s="112"/>
      <c r="H68" s="46"/>
      <c r="I68" s="43"/>
      <c r="J68" s="35"/>
      <c r="K68" s="112"/>
      <c r="L68" s="111"/>
      <c r="M68" s="107"/>
      <c r="N68" s="50"/>
      <c r="O68" s="38"/>
      <c r="P68" s="43"/>
      <c r="T68" s="8" t="str">
        <f t="shared" si="0"/>
        <v xml:space="preserve"> </v>
      </c>
      <c r="U68" s="71" t="str">
        <f t="shared" si="1"/>
        <v xml:space="preserve"> </v>
      </c>
      <c r="V68" s="71" t="str">
        <f t="shared" si="2"/>
        <v xml:space="preserve"> </v>
      </c>
      <c r="W68" s="82" t="str">
        <f t="shared" si="3"/>
        <v xml:space="preserve"> </v>
      </c>
      <c r="X68" s="71" t="str">
        <f t="shared" si="4"/>
        <v xml:space="preserve"> </v>
      </c>
      <c r="Y68" s="71" t="str">
        <f t="shared" si="5"/>
        <v xml:space="preserve"> </v>
      </c>
      <c r="Z68" s="71" t="str">
        <f t="shared" si="6"/>
        <v xml:space="preserve"> </v>
      </c>
    </row>
    <row r="69" spans="2:26" ht="12.75" x14ac:dyDescent="0.2">
      <c r="B69" s="30">
        <v>22</v>
      </c>
      <c r="C69" s="126"/>
      <c r="D69" s="127"/>
      <c r="E69" s="113"/>
      <c r="F69" s="34"/>
      <c r="G69" s="112"/>
      <c r="H69" s="46"/>
      <c r="I69" s="43"/>
      <c r="J69" s="35"/>
      <c r="K69" s="112"/>
      <c r="L69" s="111"/>
      <c r="M69" s="107"/>
      <c r="N69" s="50"/>
      <c r="O69" s="38"/>
      <c r="P69" s="43"/>
      <c r="T69" s="8" t="str">
        <f t="shared" si="0"/>
        <v xml:space="preserve"> </v>
      </c>
      <c r="U69" s="71" t="str">
        <f t="shared" si="1"/>
        <v xml:space="preserve"> </v>
      </c>
      <c r="V69" s="71" t="str">
        <f t="shared" si="2"/>
        <v xml:space="preserve"> </v>
      </c>
      <c r="W69" s="82" t="str">
        <f t="shared" si="3"/>
        <v xml:space="preserve"> </v>
      </c>
      <c r="X69" s="71" t="str">
        <f t="shared" si="4"/>
        <v xml:space="preserve"> </v>
      </c>
      <c r="Y69" s="71" t="str">
        <f t="shared" si="5"/>
        <v xml:space="preserve"> </v>
      </c>
      <c r="Z69" s="71" t="str">
        <f t="shared" si="6"/>
        <v xml:space="preserve"> </v>
      </c>
    </row>
    <row r="70" spans="2:26" ht="12.75" x14ac:dyDescent="0.2">
      <c r="B70" s="30">
        <v>23</v>
      </c>
      <c r="C70" s="126"/>
      <c r="D70" s="127"/>
      <c r="E70" s="113"/>
      <c r="F70" s="34"/>
      <c r="G70" s="112"/>
      <c r="H70" s="46"/>
      <c r="I70" s="43"/>
      <c r="J70" s="35"/>
      <c r="K70" s="112"/>
      <c r="L70" s="111"/>
      <c r="M70" s="107"/>
      <c r="N70" s="50"/>
      <c r="O70" s="38"/>
      <c r="P70" s="43"/>
      <c r="T70" s="8" t="str">
        <f t="shared" si="0"/>
        <v xml:space="preserve"> </v>
      </c>
      <c r="U70" s="71" t="str">
        <f t="shared" si="1"/>
        <v xml:space="preserve"> </v>
      </c>
      <c r="V70" s="71" t="str">
        <f t="shared" si="2"/>
        <v xml:space="preserve"> </v>
      </c>
      <c r="W70" s="82" t="str">
        <f t="shared" si="3"/>
        <v xml:space="preserve"> </v>
      </c>
      <c r="X70" s="71" t="str">
        <f t="shared" si="4"/>
        <v xml:space="preserve"> </v>
      </c>
      <c r="Y70" s="71" t="str">
        <f t="shared" si="5"/>
        <v xml:space="preserve"> </v>
      </c>
      <c r="Z70" s="71" t="str">
        <f t="shared" si="6"/>
        <v xml:space="preserve"> </v>
      </c>
    </row>
    <row r="71" spans="2:26" ht="12.75" x14ac:dyDescent="0.2">
      <c r="B71" s="30">
        <v>24</v>
      </c>
      <c r="C71" s="126"/>
      <c r="D71" s="127"/>
      <c r="E71" s="113"/>
      <c r="F71" s="34"/>
      <c r="G71" s="112"/>
      <c r="H71" s="46"/>
      <c r="I71" s="43"/>
      <c r="J71" s="35"/>
      <c r="K71" s="112"/>
      <c r="L71" s="111"/>
      <c r="M71" s="107"/>
      <c r="N71" s="50"/>
      <c r="O71" s="38"/>
      <c r="P71" s="43"/>
      <c r="T71" s="8" t="str">
        <f t="shared" si="0"/>
        <v xml:space="preserve"> </v>
      </c>
      <c r="U71" s="71" t="str">
        <f t="shared" si="1"/>
        <v xml:space="preserve"> </v>
      </c>
      <c r="V71" s="71" t="str">
        <f t="shared" si="2"/>
        <v xml:space="preserve"> </v>
      </c>
      <c r="W71" s="82" t="str">
        <f t="shared" si="3"/>
        <v xml:space="preserve"> </v>
      </c>
      <c r="X71" s="71" t="str">
        <f t="shared" si="4"/>
        <v xml:space="preserve"> </v>
      </c>
      <c r="Y71" s="71" t="str">
        <f t="shared" si="5"/>
        <v xml:space="preserve"> </v>
      </c>
      <c r="Z71" s="71" t="str">
        <f t="shared" si="6"/>
        <v xml:space="preserve"> </v>
      </c>
    </row>
    <row r="72" spans="2:26" ht="12.75" x14ac:dyDescent="0.2">
      <c r="B72" s="30">
        <v>25</v>
      </c>
      <c r="C72" s="126"/>
      <c r="D72" s="127"/>
      <c r="E72" s="113"/>
      <c r="F72" s="34"/>
      <c r="G72" s="112"/>
      <c r="H72" s="46"/>
      <c r="I72" s="43"/>
      <c r="J72" s="35"/>
      <c r="K72" s="112"/>
      <c r="L72" s="111"/>
      <c r="M72" s="107"/>
      <c r="N72" s="50"/>
      <c r="O72" s="38"/>
      <c r="P72" s="43"/>
      <c r="T72" s="8" t="str">
        <f t="shared" si="0"/>
        <v xml:space="preserve"> </v>
      </c>
      <c r="U72" s="71" t="str">
        <f t="shared" si="1"/>
        <v xml:space="preserve"> </v>
      </c>
      <c r="V72" s="71" t="str">
        <f t="shared" si="2"/>
        <v xml:space="preserve"> </v>
      </c>
      <c r="W72" s="82" t="str">
        <f t="shared" si="3"/>
        <v xml:space="preserve"> </v>
      </c>
      <c r="X72" s="71" t="str">
        <f t="shared" si="4"/>
        <v xml:space="preserve"> </v>
      </c>
      <c r="Y72" s="71" t="str">
        <f t="shared" si="5"/>
        <v xml:space="preserve"> </v>
      </c>
      <c r="Z72" s="71" t="str">
        <f t="shared" si="6"/>
        <v xml:space="preserve"> </v>
      </c>
    </row>
    <row r="73" spans="2:26" ht="12.75" x14ac:dyDescent="0.2">
      <c r="B73" s="30">
        <v>26</v>
      </c>
      <c r="C73" s="126"/>
      <c r="D73" s="127"/>
      <c r="E73" s="113"/>
      <c r="F73" s="34"/>
      <c r="G73" s="112"/>
      <c r="H73" s="46"/>
      <c r="I73" s="43"/>
      <c r="J73" s="35"/>
      <c r="K73" s="112"/>
      <c r="L73" s="111"/>
      <c r="M73" s="107"/>
      <c r="N73" s="50"/>
      <c r="O73" s="38"/>
      <c r="P73" s="43"/>
      <c r="T73" s="8" t="str">
        <f t="shared" si="0"/>
        <v xml:space="preserve"> </v>
      </c>
      <c r="U73" s="71" t="str">
        <f t="shared" si="1"/>
        <v xml:space="preserve"> </v>
      </c>
      <c r="V73" s="71" t="str">
        <f t="shared" si="2"/>
        <v xml:space="preserve"> </v>
      </c>
      <c r="W73" s="82" t="str">
        <f t="shared" si="3"/>
        <v xml:space="preserve"> </v>
      </c>
      <c r="X73" s="71" t="str">
        <f t="shared" si="4"/>
        <v xml:space="preserve"> </v>
      </c>
      <c r="Y73" s="71" t="str">
        <f t="shared" si="5"/>
        <v xml:space="preserve"> </v>
      </c>
      <c r="Z73" s="71" t="str">
        <f t="shared" si="6"/>
        <v xml:space="preserve"> </v>
      </c>
    </row>
    <row r="74" spans="2:26" ht="12.75" x14ac:dyDescent="0.2">
      <c r="B74" s="30">
        <v>27</v>
      </c>
      <c r="C74" s="126"/>
      <c r="D74" s="127"/>
      <c r="E74" s="113"/>
      <c r="F74" s="34"/>
      <c r="G74" s="112"/>
      <c r="H74" s="46"/>
      <c r="I74" s="43"/>
      <c r="J74" s="35"/>
      <c r="K74" s="112"/>
      <c r="L74" s="111"/>
      <c r="M74" s="107"/>
      <c r="N74" s="50"/>
      <c r="O74" s="38"/>
      <c r="P74" s="43"/>
      <c r="T74" s="8" t="str">
        <f t="shared" si="0"/>
        <v xml:space="preserve"> </v>
      </c>
      <c r="U74" s="71" t="str">
        <f t="shared" si="1"/>
        <v xml:space="preserve"> </v>
      </c>
      <c r="V74" s="71" t="str">
        <f t="shared" si="2"/>
        <v xml:space="preserve"> </v>
      </c>
      <c r="W74" s="82" t="str">
        <f t="shared" si="3"/>
        <v xml:space="preserve"> </v>
      </c>
      <c r="X74" s="71" t="str">
        <f t="shared" si="4"/>
        <v xml:space="preserve"> </v>
      </c>
      <c r="Y74" s="71" t="str">
        <f t="shared" si="5"/>
        <v xml:space="preserve"> </v>
      </c>
      <c r="Z74" s="71" t="str">
        <f t="shared" si="6"/>
        <v xml:space="preserve"> </v>
      </c>
    </row>
    <row r="75" spans="2:26" ht="12.75" x14ac:dyDescent="0.2">
      <c r="B75" s="30">
        <v>28</v>
      </c>
      <c r="C75" s="126"/>
      <c r="D75" s="127"/>
      <c r="E75" s="113"/>
      <c r="F75" s="34"/>
      <c r="G75" s="112"/>
      <c r="H75" s="46"/>
      <c r="I75" s="43"/>
      <c r="J75" s="35"/>
      <c r="K75" s="112"/>
      <c r="L75" s="111"/>
      <c r="M75" s="107"/>
      <c r="N75" s="50"/>
      <c r="O75" s="38"/>
      <c r="P75" s="43"/>
      <c r="T75" s="8" t="str">
        <f t="shared" si="0"/>
        <v xml:space="preserve"> </v>
      </c>
      <c r="U75" s="71" t="str">
        <f t="shared" si="1"/>
        <v xml:space="preserve"> </v>
      </c>
      <c r="V75" s="71" t="str">
        <f t="shared" si="2"/>
        <v xml:space="preserve"> </v>
      </c>
      <c r="W75" s="82" t="str">
        <f t="shared" si="3"/>
        <v xml:space="preserve"> </v>
      </c>
      <c r="X75" s="71" t="str">
        <f t="shared" si="4"/>
        <v xml:space="preserve"> </v>
      </c>
      <c r="Y75" s="71" t="str">
        <f t="shared" si="5"/>
        <v xml:space="preserve"> </v>
      </c>
      <c r="Z75" s="71" t="str">
        <f t="shared" si="6"/>
        <v xml:space="preserve"> </v>
      </c>
    </row>
    <row r="76" spans="2:26" ht="12.75" x14ac:dyDescent="0.2">
      <c r="B76" s="30">
        <v>29</v>
      </c>
      <c r="C76" s="126"/>
      <c r="D76" s="127"/>
      <c r="E76" s="113"/>
      <c r="F76" s="34"/>
      <c r="G76" s="112"/>
      <c r="H76" s="46"/>
      <c r="I76" s="43"/>
      <c r="J76" s="35"/>
      <c r="K76" s="112"/>
      <c r="L76" s="111"/>
      <c r="M76" s="107"/>
      <c r="N76" s="50"/>
      <c r="O76" s="38"/>
      <c r="P76" s="43"/>
      <c r="T76" s="8" t="str">
        <f t="shared" si="0"/>
        <v xml:space="preserve"> </v>
      </c>
      <c r="U76" s="71" t="str">
        <f t="shared" si="1"/>
        <v xml:space="preserve"> </v>
      </c>
      <c r="V76" s="71" t="str">
        <f t="shared" si="2"/>
        <v xml:space="preserve"> </v>
      </c>
      <c r="W76" s="82" t="str">
        <f t="shared" si="3"/>
        <v xml:space="preserve"> </v>
      </c>
      <c r="X76" s="71" t="str">
        <f t="shared" si="4"/>
        <v xml:space="preserve"> </v>
      </c>
      <c r="Y76" s="71" t="str">
        <f t="shared" si="5"/>
        <v xml:space="preserve"> </v>
      </c>
      <c r="Z76" s="71" t="str">
        <f t="shared" si="6"/>
        <v xml:space="preserve"> </v>
      </c>
    </row>
    <row r="77" spans="2:26" ht="12.75" x14ac:dyDescent="0.2">
      <c r="B77" s="30">
        <v>30</v>
      </c>
      <c r="C77" s="126"/>
      <c r="D77" s="127"/>
      <c r="E77" s="113"/>
      <c r="F77" s="34"/>
      <c r="G77" s="112"/>
      <c r="H77" s="46"/>
      <c r="I77" s="43"/>
      <c r="J77" s="35"/>
      <c r="K77" s="112"/>
      <c r="L77" s="111"/>
      <c r="M77" s="107"/>
      <c r="N77" s="50"/>
      <c r="O77" s="38"/>
      <c r="P77" s="43"/>
      <c r="T77" s="8" t="str">
        <f t="shared" si="0"/>
        <v xml:space="preserve"> </v>
      </c>
      <c r="U77" s="71" t="str">
        <f t="shared" si="1"/>
        <v xml:space="preserve"> </v>
      </c>
      <c r="V77" s="71" t="str">
        <f t="shared" si="2"/>
        <v xml:space="preserve"> </v>
      </c>
      <c r="W77" s="82" t="str">
        <f t="shared" si="3"/>
        <v xml:space="preserve"> </v>
      </c>
      <c r="X77" s="71" t="str">
        <f t="shared" si="4"/>
        <v xml:space="preserve"> </v>
      </c>
      <c r="Y77" s="71" t="str">
        <f t="shared" si="5"/>
        <v xml:space="preserve"> </v>
      </c>
      <c r="Z77" s="71" t="str">
        <f t="shared" si="6"/>
        <v xml:space="preserve"> </v>
      </c>
    </row>
    <row r="78" spans="2:26" ht="12.75" x14ac:dyDescent="0.2">
      <c r="B78" s="30">
        <v>31</v>
      </c>
      <c r="C78" s="126"/>
      <c r="D78" s="127"/>
      <c r="E78" s="113"/>
      <c r="F78" s="34"/>
      <c r="G78" s="112"/>
      <c r="H78" s="46"/>
      <c r="I78" s="43"/>
      <c r="J78" s="35"/>
      <c r="K78" s="112"/>
      <c r="L78" s="111"/>
      <c r="M78" s="107"/>
      <c r="N78" s="50"/>
      <c r="O78" s="38"/>
      <c r="P78" s="43"/>
      <c r="T78" s="8" t="str">
        <f t="shared" si="0"/>
        <v xml:space="preserve"> </v>
      </c>
      <c r="U78" s="71" t="str">
        <f t="shared" si="1"/>
        <v xml:space="preserve"> </v>
      </c>
      <c r="V78" s="71" t="str">
        <f t="shared" si="2"/>
        <v xml:space="preserve"> </v>
      </c>
      <c r="W78" s="82" t="str">
        <f t="shared" si="3"/>
        <v xml:space="preserve"> </v>
      </c>
      <c r="X78" s="71" t="str">
        <f t="shared" si="4"/>
        <v xml:space="preserve"> </v>
      </c>
      <c r="Y78" s="71" t="str">
        <f t="shared" si="5"/>
        <v xml:space="preserve"> </v>
      </c>
      <c r="Z78" s="71" t="str">
        <f t="shared" si="6"/>
        <v xml:space="preserve"> </v>
      </c>
    </row>
    <row r="79" spans="2:26" ht="12.75" x14ac:dyDescent="0.2">
      <c r="B79" s="30">
        <v>32</v>
      </c>
      <c r="C79" s="126"/>
      <c r="D79" s="127"/>
      <c r="E79" s="113"/>
      <c r="F79" s="34"/>
      <c r="G79" s="112"/>
      <c r="H79" s="46"/>
      <c r="I79" s="43"/>
      <c r="J79" s="35"/>
      <c r="K79" s="112"/>
      <c r="L79" s="111"/>
      <c r="M79" s="107"/>
      <c r="N79" s="50"/>
      <c r="O79" s="38"/>
      <c r="P79" s="43"/>
      <c r="T79" s="8" t="str">
        <f t="shared" si="0"/>
        <v xml:space="preserve"> </v>
      </c>
      <c r="U79" s="71" t="str">
        <f t="shared" si="1"/>
        <v xml:space="preserve"> </v>
      </c>
      <c r="V79" s="71" t="str">
        <f t="shared" si="2"/>
        <v xml:space="preserve"> </v>
      </c>
      <c r="W79" s="82" t="str">
        <f t="shared" si="3"/>
        <v xml:space="preserve"> </v>
      </c>
      <c r="X79" s="71" t="str">
        <f t="shared" si="4"/>
        <v xml:space="preserve"> </v>
      </c>
      <c r="Y79" s="71" t="str">
        <f t="shared" si="5"/>
        <v xml:space="preserve"> </v>
      </c>
      <c r="Z79" s="71" t="str">
        <f t="shared" si="6"/>
        <v xml:space="preserve"> </v>
      </c>
    </row>
    <row r="80" spans="2:26" ht="12.75" x14ac:dyDescent="0.2">
      <c r="B80" s="30">
        <v>33</v>
      </c>
      <c r="C80" s="126"/>
      <c r="D80" s="127"/>
      <c r="E80" s="113"/>
      <c r="F80" s="34"/>
      <c r="G80" s="112"/>
      <c r="H80" s="46"/>
      <c r="I80" s="43"/>
      <c r="J80" s="35"/>
      <c r="K80" s="112"/>
      <c r="L80" s="111"/>
      <c r="M80" s="107"/>
      <c r="N80" s="50"/>
      <c r="O80" s="38"/>
      <c r="P80" s="43"/>
      <c r="T80" s="8" t="str">
        <f t="shared" si="0"/>
        <v xml:space="preserve"> </v>
      </c>
      <c r="U80" s="71" t="str">
        <f t="shared" si="1"/>
        <v xml:space="preserve"> </v>
      </c>
      <c r="V80" s="71" t="str">
        <f t="shared" si="2"/>
        <v xml:space="preserve"> </v>
      </c>
      <c r="W80" s="82" t="str">
        <f t="shared" si="3"/>
        <v xml:space="preserve"> </v>
      </c>
      <c r="X80" s="71" t="str">
        <f t="shared" si="4"/>
        <v xml:space="preserve"> </v>
      </c>
      <c r="Y80" s="71" t="str">
        <f t="shared" si="5"/>
        <v xml:space="preserve"> </v>
      </c>
      <c r="Z80" s="71" t="str">
        <f t="shared" si="6"/>
        <v xml:space="preserve"> </v>
      </c>
    </row>
    <row r="81" spans="2:26" ht="12.75" x14ac:dyDescent="0.2">
      <c r="B81" s="30">
        <v>34</v>
      </c>
      <c r="C81" s="126"/>
      <c r="D81" s="127"/>
      <c r="E81" s="113"/>
      <c r="F81" s="34"/>
      <c r="G81" s="112"/>
      <c r="H81" s="46"/>
      <c r="I81" s="43"/>
      <c r="J81" s="35"/>
      <c r="K81" s="112"/>
      <c r="L81" s="111"/>
      <c r="M81" s="107"/>
      <c r="N81" s="50"/>
      <c r="O81" s="38"/>
      <c r="P81" s="43"/>
      <c r="T81" s="8" t="str">
        <f t="shared" si="0"/>
        <v xml:space="preserve"> </v>
      </c>
      <c r="U81" s="71" t="str">
        <f t="shared" si="1"/>
        <v xml:space="preserve"> </v>
      </c>
      <c r="V81" s="71" t="str">
        <f t="shared" si="2"/>
        <v xml:space="preserve"> </v>
      </c>
      <c r="W81" s="82" t="str">
        <f t="shared" si="3"/>
        <v xml:space="preserve"> </v>
      </c>
      <c r="X81" s="71" t="str">
        <f t="shared" si="4"/>
        <v xml:space="preserve"> </v>
      </c>
      <c r="Y81" s="71" t="str">
        <f t="shared" si="5"/>
        <v xml:space="preserve"> </v>
      </c>
      <c r="Z81" s="71" t="str">
        <f t="shared" si="6"/>
        <v xml:space="preserve"> </v>
      </c>
    </row>
    <row r="82" spans="2:26" ht="12.75" x14ac:dyDescent="0.2">
      <c r="B82" s="30">
        <v>35</v>
      </c>
      <c r="C82" s="126"/>
      <c r="D82" s="127"/>
      <c r="E82" s="113"/>
      <c r="F82" s="34"/>
      <c r="G82" s="112"/>
      <c r="H82" s="46"/>
      <c r="I82" s="43"/>
      <c r="J82" s="35"/>
      <c r="K82" s="112"/>
      <c r="L82" s="111"/>
      <c r="M82" s="107"/>
      <c r="N82" s="50"/>
      <c r="O82" s="38"/>
      <c r="P82" s="43"/>
      <c r="T82" s="8" t="str">
        <f t="shared" si="0"/>
        <v xml:space="preserve"> </v>
      </c>
      <c r="U82" s="71" t="str">
        <f t="shared" si="1"/>
        <v xml:space="preserve"> </v>
      </c>
      <c r="V82" s="71" t="str">
        <f t="shared" si="2"/>
        <v xml:space="preserve"> </v>
      </c>
      <c r="W82" s="82" t="str">
        <f t="shared" si="3"/>
        <v xml:space="preserve"> </v>
      </c>
      <c r="X82" s="71" t="str">
        <f t="shared" si="4"/>
        <v xml:space="preserve"> </v>
      </c>
      <c r="Y82" s="71" t="str">
        <f t="shared" si="5"/>
        <v xml:space="preserve"> </v>
      </c>
      <c r="Z82" s="71" t="str">
        <f t="shared" si="6"/>
        <v xml:space="preserve"> </v>
      </c>
    </row>
    <row r="83" spans="2:26" ht="12.75" x14ac:dyDescent="0.2">
      <c r="B83" s="30">
        <v>36</v>
      </c>
      <c r="C83" s="126"/>
      <c r="D83" s="127"/>
      <c r="E83" s="113"/>
      <c r="F83" s="34"/>
      <c r="G83" s="112"/>
      <c r="H83" s="46"/>
      <c r="I83" s="43"/>
      <c r="J83" s="35"/>
      <c r="K83" s="112"/>
      <c r="L83" s="111"/>
      <c r="M83" s="107"/>
      <c r="N83" s="50"/>
      <c r="O83" s="38"/>
      <c r="P83" s="43"/>
      <c r="T83" s="8" t="str">
        <f t="shared" si="0"/>
        <v xml:space="preserve"> </v>
      </c>
      <c r="U83" s="71" t="str">
        <f t="shared" si="1"/>
        <v xml:space="preserve"> </v>
      </c>
      <c r="V83" s="71" t="str">
        <f t="shared" si="2"/>
        <v xml:space="preserve"> </v>
      </c>
      <c r="W83" s="82" t="str">
        <f t="shared" si="3"/>
        <v xml:space="preserve"> </v>
      </c>
      <c r="X83" s="71" t="str">
        <f t="shared" si="4"/>
        <v xml:space="preserve"> </v>
      </c>
      <c r="Y83" s="71" t="str">
        <f t="shared" si="5"/>
        <v xml:space="preserve"> </v>
      </c>
      <c r="Z83" s="71" t="str">
        <f t="shared" si="6"/>
        <v xml:space="preserve"> </v>
      </c>
    </row>
    <row r="84" spans="2:26" ht="12.75" x14ac:dyDescent="0.2">
      <c r="B84" s="30">
        <v>37</v>
      </c>
      <c r="C84" s="126"/>
      <c r="D84" s="127"/>
      <c r="E84" s="113"/>
      <c r="F84" s="34"/>
      <c r="G84" s="112"/>
      <c r="H84" s="46"/>
      <c r="I84" s="43"/>
      <c r="J84" s="35"/>
      <c r="K84" s="112"/>
      <c r="L84" s="111"/>
      <c r="M84" s="107"/>
      <c r="N84" s="50"/>
      <c r="O84" s="38"/>
      <c r="P84" s="43"/>
      <c r="T84" s="8" t="str">
        <f t="shared" si="0"/>
        <v xml:space="preserve"> </v>
      </c>
      <c r="U84" s="71" t="str">
        <f t="shared" si="1"/>
        <v xml:space="preserve"> </v>
      </c>
      <c r="V84" s="71" t="str">
        <f t="shared" si="2"/>
        <v xml:space="preserve"> </v>
      </c>
      <c r="W84" s="82" t="str">
        <f t="shared" si="3"/>
        <v xml:space="preserve"> </v>
      </c>
      <c r="X84" s="71" t="str">
        <f t="shared" si="4"/>
        <v xml:space="preserve"> </v>
      </c>
      <c r="Y84" s="71" t="str">
        <f t="shared" si="5"/>
        <v xml:space="preserve"> </v>
      </c>
      <c r="Z84" s="71" t="str">
        <f t="shared" si="6"/>
        <v xml:space="preserve"> </v>
      </c>
    </row>
    <row r="85" spans="2:26" ht="12.75" x14ac:dyDescent="0.2">
      <c r="B85" s="30">
        <v>38</v>
      </c>
      <c r="C85" s="126"/>
      <c r="D85" s="127"/>
      <c r="E85" s="113"/>
      <c r="F85" s="34"/>
      <c r="G85" s="112"/>
      <c r="H85" s="46"/>
      <c r="I85" s="43"/>
      <c r="J85" s="35"/>
      <c r="K85" s="112"/>
      <c r="L85" s="111"/>
      <c r="M85" s="107"/>
      <c r="N85" s="50"/>
      <c r="O85" s="38"/>
      <c r="P85" s="43"/>
      <c r="T85" s="8" t="str">
        <f t="shared" si="0"/>
        <v xml:space="preserve"> </v>
      </c>
      <c r="U85" s="71" t="str">
        <f t="shared" si="1"/>
        <v xml:space="preserve"> </v>
      </c>
      <c r="V85" s="71" t="str">
        <f t="shared" si="2"/>
        <v xml:space="preserve"> </v>
      </c>
      <c r="W85" s="82" t="str">
        <f t="shared" si="3"/>
        <v xml:space="preserve"> </v>
      </c>
      <c r="X85" s="71" t="str">
        <f t="shared" si="4"/>
        <v xml:space="preserve"> </v>
      </c>
      <c r="Y85" s="71" t="str">
        <f t="shared" si="5"/>
        <v xml:space="preserve"> </v>
      </c>
      <c r="Z85" s="71" t="str">
        <f t="shared" si="6"/>
        <v xml:space="preserve"> </v>
      </c>
    </row>
    <row r="86" spans="2:26" ht="12.75" x14ac:dyDescent="0.2">
      <c r="B86" s="30">
        <v>39</v>
      </c>
      <c r="C86" s="126"/>
      <c r="D86" s="127"/>
      <c r="E86" s="113"/>
      <c r="F86" s="34"/>
      <c r="G86" s="112"/>
      <c r="H86" s="46"/>
      <c r="I86" s="43"/>
      <c r="J86" s="35"/>
      <c r="K86" s="112"/>
      <c r="L86" s="111"/>
      <c r="M86" s="107"/>
      <c r="N86" s="50"/>
      <c r="O86" s="38"/>
      <c r="P86" s="43"/>
      <c r="T86" s="8" t="str">
        <f t="shared" si="0"/>
        <v xml:space="preserve"> </v>
      </c>
      <c r="U86" s="71" t="str">
        <f t="shared" si="1"/>
        <v xml:space="preserve"> </v>
      </c>
      <c r="V86" s="71" t="str">
        <f t="shared" si="2"/>
        <v xml:space="preserve"> </v>
      </c>
      <c r="W86" s="82" t="str">
        <f t="shared" si="3"/>
        <v xml:space="preserve"> </v>
      </c>
      <c r="X86" s="71" t="str">
        <f t="shared" si="4"/>
        <v xml:space="preserve"> </v>
      </c>
      <c r="Y86" s="71" t="str">
        <f t="shared" si="5"/>
        <v xml:space="preserve"> </v>
      </c>
      <c r="Z86" s="71" t="str">
        <f t="shared" si="6"/>
        <v xml:space="preserve"> </v>
      </c>
    </row>
    <row r="87" spans="2:26" ht="12.75" x14ac:dyDescent="0.2">
      <c r="B87" s="30">
        <v>40</v>
      </c>
      <c r="C87" s="126"/>
      <c r="D87" s="127"/>
      <c r="E87" s="113"/>
      <c r="F87" s="34"/>
      <c r="G87" s="112"/>
      <c r="H87" s="46"/>
      <c r="I87" s="43"/>
      <c r="J87" s="35"/>
      <c r="K87" s="112"/>
      <c r="L87" s="111"/>
      <c r="M87" s="107"/>
      <c r="N87" s="50"/>
      <c r="O87" s="38"/>
      <c r="P87" s="43"/>
      <c r="T87" s="8" t="str">
        <f t="shared" si="0"/>
        <v xml:space="preserve"> </v>
      </c>
      <c r="U87" s="71" t="str">
        <f t="shared" si="1"/>
        <v xml:space="preserve"> </v>
      </c>
      <c r="V87" s="71" t="str">
        <f t="shared" si="2"/>
        <v xml:space="preserve"> </v>
      </c>
      <c r="W87" s="82" t="str">
        <f t="shared" si="3"/>
        <v xml:space="preserve"> </v>
      </c>
      <c r="X87" s="71" t="str">
        <f t="shared" si="4"/>
        <v xml:space="preserve"> </v>
      </c>
      <c r="Y87" s="71" t="str">
        <f t="shared" si="5"/>
        <v xml:space="preserve"> </v>
      </c>
      <c r="Z87" s="71" t="str">
        <f t="shared" si="6"/>
        <v xml:space="preserve"> </v>
      </c>
    </row>
    <row r="88" spans="2:26" ht="12.75" x14ac:dyDescent="0.2">
      <c r="B88" s="30">
        <v>41</v>
      </c>
      <c r="C88" s="126"/>
      <c r="D88" s="127"/>
      <c r="E88" s="113"/>
      <c r="F88" s="34"/>
      <c r="G88" s="112"/>
      <c r="H88" s="46"/>
      <c r="I88" s="43"/>
      <c r="J88" s="35"/>
      <c r="K88" s="112"/>
      <c r="L88" s="111"/>
      <c r="M88" s="107"/>
      <c r="N88" s="50"/>
      <c r="O88" s="38"/>
      <c r="P88" s="43"/>
      <c r="T88" s="8" t="str">
        <f t="shared" si="0"/>
        <v xml:space="preserve"> </v>
      </c>
      <c r="U88" s="71" t="str">
        <f t="shared" si="1"/>
        <v xml:space="preserve"> </v>
      </c>
      <c r="V88" s="71" t="str">
        <f t="shared" si="2"/>
        <v xml:space="preserve"> </v>
      </c>
      <c r="W88" s="82" t="str">
        <f t="shared" si="3"/>
        <v xml:space="preserve"> </v>
      </c>
      <c r="X88" s="71" t="str">
        <f t="shared" si="4"/>
        <v xml:space="preserve"> </v>
      </c>
      <c r="Y88" s="71" t="str">
        <f t="shared" si="5"/>
        <v xml:space="preserve"> </v>
      </c>
      <c r="Z88" s="71" t="str">
        <f t="shared" si="6"/>
        <v xml:space="preserve"> </v>
      </c>
    </row>
    <row r="89" spans="2:26" ht="12.75" x14ac:dyDescent="0.2">
      <c r="B89" s="30">
        <v>42</v>
      </c>
      <c r="C89" s="126"/>
      <c r="D89" s="127"/>
      <c r="E89" s="113"/>
      <c r="F89" s="34"/>
      <c r="G89" s="112"/>
      <c r="H89" s="46"/>
      <c r="I89" s="43"/>
      <c r="J89" s="35"/>
      <c r="K89" s="112"/>
      <c r="L89" s="111"/>
      <c r="M89" s="107"/>
      <c r="N89" s="50"/>
      <c r="O89" s="38"/>
      <c r="P89" s="43"/>
      <c r="T89" s="8" t="str">
        <f t="shared" si="0"/>
        <v xml:space="preserve"> </v>
      </c>
      <c r="U89" s="71" t="str">
        <f t="shared" si="1"/>
        <v xml:space="preserve"> </v>
      </c>
      <c r="V89" s="71" t="str">
        <f t="shared" si="2"/>
        <v xml:space="preserve"> </v>
      </c>
      <c r="W89" s="82" t="str">
        <f t="shared" si="3"/>
        <v xml:space="preserve"> </v>
      </c>
      <c r="X89" s="71" t="str">
        <f t="shared" si="4"/>
        <v xml:space="preserve"> </v>
      </c>
      <c r="Y89" s="71" t="str">
        <f t="shared" si="5"/>
        <v xml:space="preserve"> </v>
      </c>
      <c r="Z89" s="71" t="str">
        <f t="shared" si="6"/>
        <v xml:space="preserve"> </v>
      </c>
    </row>
    <row r="90" spans="2:26" ht="12.75" x14ac:dyDescent="0.2">
      <c r="B90" s="30">
        <v>43</v>
      </c>
      <c r="C90" s="126"/>
      <c r="D90" s="127"/>
      <c r="E90" s="113"/>
      <c r="F90" s="34"/>
      <c r="G90" s="112"/>
      <c r="H90" s="46"/>
      <c r="I90" s="43"/>
      <c r="J90" s="35"/>
      <c r="K90" s="112"/>
      <c r="L90" s="111"/>
      <c r="M90" s="107"/>
      <c r="N90" s="50"/>
      <c r="O90" s="38"/>
      <c r="P90" s="43"/>
      <c r="T90" s="8" t="str">
        <f t="shared" si="0"/>
        <v xml:space="preserve"> </v>
      </c>
      <c r="U90" s="71" t="str">
        <f t="shared" si="1"/>
        <v xml:space="preserve"> </v>
      </c>
      <c r="V90" s="71" t="str">
        <f t="shared" si="2"/>
        <v xml:space="preserve"> </v>
      </c>
      <c r="W90" s="82" t="str">
        <f t="shared" si="3"/>
        <v xml:space="preserve"> </v>
      </c>
      <c r="X90" s="71" t="str">
        <f t="shared" si="4"/>
        <v xml:space="preserve"> </v>
      </c>
      <c r="Y90" s="71" t="str">
        <f t="shared" si="5"/>
        <v xml:space="preserve"> </v>
      </c>
      <c r="Z90" s="71" t="str">
        <f t="shared" si="6"/>
        <v xml:space="preserve"> </v>
      </c>
    </row>
    <row r="91" spans="2:26" ht="12.75" x14ac:dyDescent="0.2">
      <c r="B91" s="30">
        <v>44</v>
      </c>
      <c r="C91" s="126"/>
      <c r="D91" s="127"/>
      <c r="E91" s="113"/>
      <c r="F91" s="34"/>
      <c r="G91" s="112"/>
      <c r="H91" s="46"/>
      <c r="I91" s="43"/>
      <c r="J91" s="35"/>
      <c r="K91" s="112"/>
      <c r="L91" s="111"/>
      <c r="M91" s="107"/>
      <c r="N91" s="50"/>
      <c r="O91" s="38"/>
      <c r="P91" s="43"/>
      <c r="T91" s="8" t="str">
        <f t="shared" si="0"/>
        <v xml:space="preserve"> </v>
      </c>
      <c r="U91" s="71" t="str">
        <f t="shared" si="1"/>
        <v xml:space="preserve"> </v>
      </c>
      <c r="V91" s="71" t="str">
        <f t="shared" si="2"/>
        <v xml:space="preserve"> </v>
      </c>
      <c r="W91" s="82" t="str">
        <f t="shared" si="3"/>
        <v xml:space="preserve"> </v>
      </c>
      <c r="X91" s="71" t="str">
        <f t="shared" si="4"/>
        <v xml:space="preserve"> </v>
      </c>
      <c r="Y91" s="71" t="str">
        <f t="shared" si="5"/>
        <v xml:space="preserve"> </v>
      </c>
      <c r="Z91" s="71" t="str">
        <f t="shared" si="6"/>
        <v xml:space="preserve"> </v>
      </c>
    </row>
    <row r="92" spans="2:26" ht="12.75" x14ac:dyDescent="0.2">
      <c r="B92" s="30">
        <v>45</v>
      </c>
      <c r="C92" s="126"/>
      <c r="D92" s="127"/>
      <c r="E92" s="113"/>
      <c r="F92" s="34"/>
      <c r="G92" s="112"/>
      <c r="H92" s="46"/>
      <c r="I92" s="43"/>
      <c r="J92" s="35"/>
      <c r="K92" s="112"/>
      <c r="L92" s="111"/>
      <c r="M92" s="107"/>
      <c r="N92" s="50"/>
      <c r="O92" s="38"/>
      <c r="P92" s="43"/>
      <c r="T92" s="8" t="str">
        <f t="shared" si="0"/>
        <v xml:space="preserve"> </v>
      </c>
      <c r="U92" s="71" t="str">
        <f t="shared" si="1"/>
        <v xml:space="preserve"> </v>
      </c>
      <c r="V92" s="71" t="str">
        <f t="shared" si="2"/>
        <v xml:space="preserve"> </v>
      </c>
      <c r="W92" s="82" t="str">
        <f t="shared" si="3"/>
        <v xml:space="preserve"> </v>
      </c>
      <c r="X92" s="71" t="str">
        <f t="shared" si="4"/>
        <v xml:space="preserve"> </v>
      </c>
      <c r="Y92" s="71" t="str">
        <f t="shared" si="5"/>
        <v xml:space="preserve"> </v>
      </c>
      <c r="Z92" s="71" t="str">
        <f t="shared" si="6"/>
        <v xml:space="preserve"> </v>
      </c>
    </row>
    <row r="93" spans="2:26" ht="12.75" x14ac:dyDescent="0.2">
      <c r="B93" s="30">
        <v>46</v>
      </c>
      <c r="C93" s="126"/>
      <c r="D93" s="127"/>
      <c r="E93" s="113"/>
      <c r="F93" s="34"/>
      <c r="G93" s="112"/>
      <c r="H93" s="46"/>
      <c r="I93" s="43"/>
      <c r="J93" s="35"/>
      <c r="K93" s="112"/>
      <c r="L93" s="111"/>
      <c r="M93" s="107"/>
      <c r="N93" s="50"/>
      <c r="O93" s="38"/>
      <c r="P93" s="43"/>
      <c r="T93" s="8" t="str">
        <f t="shared" si="0"/>
        <v xml:space="preserve"> </v>
      </c>
      <c r="U93" s="71" t="str">
        <f t="shared" si="1"/>
        <v xml:space="preserve"> </v>
      </c>
      <c r="V93" s="71" t="str">
        <f t="shared" si="2"/>
        <v xml:space="preserve"> </v>
      </c>
      <c r="W93" s="82" t="str">
        <f t="shared" si="3"/>
        <v xml:space="preserve"> </v>
      </c>
      <c r="X93" s="71" t="str">
        <f t="shared" si="4"/>
        <v xml:space="preserve"> </v>
      </c>
      <c r="Y93" s="71" t="str">
        <f t="shared" si="5"/>
        <v xml:space="preserve"> </v>
      </c>
      <c r="Z93" s="71" t="str">
        <f t="shared" si="6"/>
        <v xml:space="preserve"> </v>
      </c>
    </row>
    <row r="94" spans="2:26" ht="12.75" x14ac:dyDescent="0.2">
      <c r="B94" s="30">
        <v>47</v>
      </c>
      <c r="C94" s="126"/>
      <c r="D94" s="127"/>
      <c r="E94" s="113"/>
      <c r="F94" s="34"/>
      <c r="G94" s="112"/>
      <c r="H94" s="46"/>
      <c r="I94" s="43"/>
      <c r="J94" s="35"/>
      <c r="K94" s="112"/>
      <c r="L94" s="111"/>
      <c r="M94" s="107"/>
      <c r="N94" s="50"/>
      <c r="O94" s="38"/>
      <c r="P94" s="43"/>
      <c r="T94" s="8" t="str">
        <f t="shared" si="0"/>
        <v xml:space="preserve"> </v>
      </c>
      <c r="U94" s="71" t="str">
        <f t="shared" si="1"/>
        <v xml:space="preserve"> </v>
      </c>
      <c r="V94" s="71" t="str">
        <f t="shared" si="2"/>
        <v xml:space="preserve"> </v>
      </c>
      <c r="W94" s="82" t="str">
        <f t="shared" si="3"/>
        <v xml:space="preserve"> </v>
      </c>
      <c r="X94" s="71" t="str">
        <f t="shared" si="4"/>
        <v xml:space="preserve"> </v>
      </c>
      <c r="Y94" s="71" t="str">
        <f t="shared" si="5"/>
        <v xml:space="preserve"> </v>
      </c>
      <c r="Z94" s="71" t="str">
        <f t="shared" si="6"/>
        <v xml:space="preserve"> </v>
      </c>
    </row>
    <row r="95" spans="2:26" ht="12.75" x14ac:dyDescent="0.2">
      <c r="B95" s="30">
        <v>48</v>
      </c>
      <c r="C95" s="126"/>
      <c r="D95" s="127"/>
      <c r="E95" s="113"/>
      <c r="F95" s="34"/>
      <c r="G95" s="112"/>
      <c r="H95" s="46"/>
      <c r="I95" s="43"/>
      <c r="J95" s="35"/>
      <c r="K95" s="112"/>
      <c r="L95" s="111"/>
      <c r="M95" s="107"/>
      <c r="N95" s="50"/>
      <c r="O95" s="38"/>
      <c r="P95" s="43"/>
      <c r="T95" s="8" t="str">
        <f t="shared" si="0"/>
        <v xml:space="preserve"> </v>
      </c>
      <c r="U95" s="71" t="str">
        <f t="shared" si="1"/>
        <v xml:space="preserve"> </v>
      </c>
      <c r="V95" s="71" t="str">
        <f t="shared" si="2"/>
        <v xml:space="preserve"> </v>
      </c>
      <c r="W95" s="82" t="str">
        <f t="shared" si="3"/>
        <v xml:space="preserve"> </v>
      </c>
      <c r="X95" s="71" t="str">
        <f t="shared" si="4"/>
        <v xml:space="preserve"> </v>
      </c>
      <c r="Y95" s="71" t="str">
        <f t="shared" si="5"/>
        <v xml:space="preserve"> </v>
      </c>
      <c r="Z95" s="71" t="str">
        <f t="shared" si="6"/>
        <v xml:space="preserve"> </v>
      </c>
    </row>
    <row r="96" spans="2:26" ht="12.75" x14ac:dyDescent="0.2">
      <c r="B96" s="30">
        <v>49</v>
      </c>
      <c r="C96" s="126"/>
      <c r="D96" s="127"/>
      <c r="E96" s="113"/>
      <c r="F96" s="34"/>
      <c r="G96" s="112"/>
      <c r="H96" s="46"/>
      <c r="I96" s="43"/>
      <c r="J96" s="35"/>
      <c r="K96" s="112"/>
      <c r="L96" s="111"/>
      <c r="M96" s="107"/>
      <c r="N96" s="50"/>
      <c r="O96" s="38"/>
      <c r="P96" s="43"/>
      <c r="T96" s="8" t="str">
        <f t="shared" si="0"/>
        <v xml:space="preserve"> </v>
      </c>
      <c r="U96" s="71" t="str">
        <f t="shared" si="1"/>
        <v xml:space="preserve"> </v>
      </c>
      <c r="V96" s="71" t="str">
        <f t="shared" si="2"/>
        <v xml:space="preserve"> </v>
      </c>
      <c r="W96" s="82" t="str">
        <f t="shared" si="3"/>
        <v xml:space="preserve"> </v>
      </c>
      <c r="X96" s="71" t="str">
        <f t="shared" si="4"/>
        <v xml:space="preserve"> </v>
      </c>
      <c r="Y96" s="71" t="str">
        <f t="shared" si="5"/>
        <v xml:space="preserve"> </v>
      </c>
      <c r="Z96" s="71" t="str">
        <f t="shared" si="6"/>
        <v xml:space="preserve"> </v>
      </c>
    </row>
    <row r="97" spans="2:26" ht="12.75" x14ac:dyDescent="0.2">
      <c r="B97" s="30">
        <v>50</v>
      </c>
      <c r="C97" s="126"/>
      <c r="D97" s="127"/>
      <c r="E97" s="113"/>
      <c r="F97" s="34"/>
      <c r="G97" s="112"/>
      <c r="H97" s="46"/>
      <c r="I97" s="43"/>
      <c r="J97" s="35"/>
      <c r="K97" s="112"/>
      <c r="L97" s="111"/>
      <c r="M97" s="107"/>
      <c r="N97" s="50"/>
      <c r="O97" s="38"/>
      <c r="P97" s="43"/>
      <c r="T97" s="8" t="str">
        <f t="shared" si="0"/>
        <v xml:space="preserve"> </v>
      </c>
      <c r="U97" s="71" t="str">
        <f t="shared" si="1"/>
        <v xml:space="preserve"> </v>
      </c>
      <c r="V97" s="71" t="str">
        <f t="shared" si="2"/>
        <v xml:space="preserve"> </v>
      </c>
      <c r="W97" s="82" t="str">
        <f t="shared" si="3"/>
        <v xml:space="preserve"> </v>
      </c>
      <c r="X97" s="71" t="str">
        <f t="shared" si="4"/>
        <v xml:space="preserve"> </v>
      </c>
      <c r="Y97" s="71" t="str">
        <f t="shared" si="5"/>
        <v xml:space="preserve"> </v>
      </c>
      <c r="Z97" s="71" t="str">
        <f t="shared" si="6"/>
        <v xml:space="preserve"> </v>
      </c>
    </row>
    <row r="98" spans="2:26" ht="12.75" x14ac:dyDescent="0.2">
      <c r="B98" s="30">
        <v>51</v>
      </c>
      <c r="C98" s="126"/>
      <c r="D98" s="127"/>
      <c r="E98" s="113"/>
      <c r="F98" s="34"/>
      <c r="G98" s="112"/>
      <c r="H98" s="46"/>
      <c r="I98" s="43"/>
      <c r="J98" s="35"/>
      <c r="K98" s="112"/>
      <c r="L98" s="111"/>
      <c r="M98" s="107"/>
      <c r="N98" s="50"/>
      <c r="O98" s="38"/>
      <c r="P98" s="43"/>
      <c r="T98" s="8" t="str">
        <f t="shared" si="0"/>
        <v xml:space="preserve"> </v>
      </c>
      <c r="U98" s="71" t="str">
        <f t="shared" si="1"/>
        <v xml:space="preserve"> </v>
      </c>
      <c r="V98" s="71" t="str">
        <f t="shared" si="2"/>
        <v xml:space="preserve"> </v>
      </c>
      <c r="W98" s="82" t="str">
        <f t="shared" si="3"/>
        <v xml:space="preserve"> </v>
      </c>
      <c r="X98" s="71" t="str">
        <f t="shared" si="4"/>
        <v xml:space="preserve"> </v>
      </c>
      <c r="Y98" s="71" t="str">
        <f t="shared" si="5"/>
        <v xml:space="preserve"> </v>
      </c>
      <c r="Z98" s="71" t="str">
        <f t="shared" si="6"/>
        <v xml:space="preserve"> </v>
      </c>
    </row>
    <row r="99" spans="2:26" ht="12.75" x14ac:dyDescent="0.2">
      <c r="B99" s="30">
        <v>52</v>
      </c>
      <c r="C99" s="126"/>
      <c r="D99" s="127"/>
      <c r="E99" s="113"/>
      <c r="F99" s="34"/>
      <c r="G99" s="112"/>
      <c r="H99" s="46"/>
      <c r="I99" s="43"/>
      <c r="J99" s="35"/>
      <c r="K99" s="112"/>
      <c r="L99" s="111"/>
      <c r="M99" s="107"/>
      <c r="N99" s="50"/>
      <c r="O99" s="38"/>
      <c r="P99" s="43"/>
      <c r="T99" s="8" t="str">
        <f t="shared" si="0"/>
        <v xml:space="preserve"> </v>
      </c>
      <c r="U99" s="71" t="str">
        <f t="shared" si="1"/>
        <v xml:space="preserve"> </v>
      </c>
      <c r="V99" s="71" t="str">
        <f t="shared" si="2"/>
        <v xml:space="preserve"> </v>
      </c>
      <c r="W99" s="82" t="str">
        <f t="shared" si="3"/>
        <v xml:space="preserve"> </v>
      </c>
      <c r="X99" s="71" t="str">
        <f t="shared" si="4"/>
        <v xml:space="preserve"> </v>
      </c>
      <c r="Y99" s="71" t="str">
        <f t="shared" si="5"/>
        <v xml:space="preserve"> </v>
      </c>
      <c r="Z99" s="71" t="str">
        <f t="shared" si="6"/>
        <v xml:space="preserve"> </v>
      </c>
    </row>
    <row r="100" spans="2:26" ht="12.75" x14ac:dyDescent="0.2">
      <c r="B100" s="30">
        <v>53</v>
      </c>
      <c r="C100" s="126"/>
      <c r="D100" s="127"/>
      <c r="E100" s="113"/>
      <c r="F100" s="34"/>
      <c r="G100" s="112"/>
      <c r="H100" s="46"/>
      <c r="I100" s="43"/>
      <c r="J100" s="35"/>
      <c r="K100" s="112"/>
      <c r="L100" s="111"/>
      <c r="M100" s="107"/>
      <c r="N100" s="50"/>
      <c r="O100" s="38"/>
      <c r="P100" s="43"/>
      <c r="T100" s="8" t="str">
        <f t="shared" si="0"/>
        <v xml:space="preserve"> </v>
      </c>
      <c r="U100" s="71" t="str">
        <f t="shared" si="1"/>
        <v xml:space="preserve"> </v>
      </c>
      <c r="V100" s="71" t="str">
        <f t="shared" si="2"/>
        <v xml:space="preserve"> </v>
      </c>
      <c r="W100" s="82" t="str">
        <f t="shared" si="3"/>
        <v xml:space="preserve"> </v>
      </c>
      <c r="X100" s="71" t="str">
        <f t="shared" si="4"/>
        <v xml:space="preserve"> </v>
      </c>
      <c r="Y100" s="71" t="str">
        <f t="shared" si="5"/>
        <v xml:space="preserve"> </v>
      </c>
      <c r="Z100" s="71" t="str">
        <f t="shared" si="6"/>
        <v xml:space="preserve"> </v>
      </c>
    </row>
    <row r="101" spans="2:26" ht="12.75" x14ac:dyDescent="0.2">
      <c r="B101" s="30">
        <v>54</v>
      </c>
      <c r="C101" s="126"/>
      <c r="D101" s="127"/>
      <c r="E101" s="113"/>
      <c r="F101" s="34"/>
      <c r="G101" s="112"/>
      <c r="H101" s="46"/>
      <c r="I101" s="43"/>
      <c r="J101" s="35"/>
      <c r="K101" s="112"/>
      <c r="L101" s="111"/>
      <c r="M101" s="107"/>
      <c r="N101" s="50"/>
      <c r="O101" s="38"/>
      <c r="P101" s="43"/>
      <c r="T101" s="8" t="str">
        <f t="shared" si="0"/>
        <v xml:space="preserve"> </v>
      </c>
      <c r="U101" s="71" t="str">
        <f t="shared" si="1"/>
        <v xml:space="preserve"> </v>
      </c>
      <c r="V101" s="71" t="str">
        <f t="shared" si="2"/>
        <v xml:space="preserve"> </v>
      </c>
      <c r="W101" s="82" t="str">
        <f t="shared" si="3"/>
        <v xml:space="preserve"> </v>
      </c>
      <c r="X101" s="71" t="str">
        <f t="shared" si="4"/>
        <v xml:space="preserve"> </v>
      </c>
      <c r="Y101" s="71" t="str">
        <f t="shared" si="5"/>
        <v xml:space="preserve"> </v>
      </c>
      <c r="Z101" s="71" t="str">
        <f t="shared" si="6"/>
        <v xml:space="preserve"> </v>
      </c>
    </row>
    <row r="102" spans="2:26" ht="12.75" x14ac:dyDescent="0.2">
      <c r="B102" s="30">
        <v>55</v>
      </c>
      <c r="C102" s="126"/>
      <c r="D102" s="127"/>
      <c r="E102" s="113"/>
      <c r="F102" s="34"/>
      <c r="G102" s="112"/>
      <c r="H102" s="46"/>
      <c r="I102" s="43"/>
      <c r="J102" s="35"/>
      <c r="K102" s="112"/>
      <c r="L102" s="111"/>
      <c r="M102" s="107"/>
      <c r="N102" s="50"/>
      <c r="O102" s="38"/>
      <c r="P102" s="43"/>
      <c r="T102" s="8" t="str">
        <f t="shared" si="0"/>
        <v xml:space="preserve"> </v>
      </c>
      <c r="U102" s="71" t="str">
        <f t="shared" si="1"/>
        <v xml:space="preserve"> </v>
      </c>
      <c r="V102" s="71" t="str">
        <f t="shared" si="2"/>
        <v xml:space="preserve"> </v>
      </c>
      <c r="W102" s="82" t="str">
        <f t="shared" si="3"/>
        <v xml:space="preserve"> </v>
      </c>
      <c r="X102" s="71" t="str">
        <f t="shared" si="4"/>
        <v xml:space="preserve"> </v>
      </c>
      <c r="Y102" s="71" t="str">
        <f t="shared" si="5"/>
        <v xml:space="preserve"> </v>
      </c>
      <c r="Z102" s="71" t="str">
        <f t="shared" si="6"/>
        <v xml:space="preserve"> </v>
      </c>
    </row>
    <row r="103" spans="2:26" ht="12.75" x14ac:dyDescent="0.2">
      <c r="B103" s="30">
        <v>56</v>
      </c>
      <c r="C103" s="126"/>
      <c r="D103" s="127"/>
      <c r="E103" s="113"/>
      <c r="F103" s="34"/>
      <c r="G103" s="112"/>
      <c r="H103" s="46"/>
      <c r="I103" s="43"/>
      <c r="J103" s="35"/>
      <c r="K103" s="112"/>
      <c r="L103" s="111"/>
      <c r="M103" s="107"/>
      <c r="N103" s="50"/>
      <c r="O103" s="38"/>
      <c r="P103" s="43"/>
      <c r="T103" s="8" t="str">
        <f t="shared" si="0"/>
        <v xml:space="preserve"> </v>
      </c>
      <c r="U103" s="71" t="str">
        <f t="shared" si="1"/>
        <v xml:space="preserve"> </v>
      </c>
      <c r="V103" s="71" t="str">
        <f t="shared" si="2"/>
        <v xml:space="preserve"> </v>
      </c>
      <c r="W103" s="82" t="str">
        <f t="shared" si="3"/>
        <v xml:space="preserve"> </v>
      </c>
      <c r="X103" s="71" t="str">
        <f t="shared" si="4"/>
        <v xml:space="preserve"> </v>
      </c>
      <c r="Y103" s="71" t="str">
        <f t="shared" si="5"/>
        <v xml:space="preserve"> </v>
      </c>
      <c r="Z103" s="71" t="str">
        <f t="shared" si="6"/>
        <v xml:space="preserve"> </v>
      </c>
    </row>
    <row r="104" spans="2:26" ht="12.75" x14ac:dyDescent="0.2">
      <c r="B104" s="30">
        <v>57</v>
      </c>
      <c r="C104" s="126"/>
      <c r="D104" s="127"/>
      <c r="E104" s="113"/>
      <c r="F104" s="34"/>
      <c r="G104" s="112"/>
      <c r="H104" s="46"/>
      <c r="I104" s="43"/>
      <c r="J104" s="35"/>
      <c r="K104" s="112"/>
      <c r="L104" s="111"/>
      <c r="M104" s="107"/>
      <c r="N104" s="50"/>
      <c r="O104" s="38"/>
      <c r="P104" s="43"/>
      <c r="T104" s="8" t="str">
        <f t="shared" si="0"/>
        <v xml:space="preserve"> </v>
      </c>
      <c r="U104" s="71" t="str">
        <f t="shared" si="1"/>
        <v xml:space="preserve"> </v>
      </c>
      <c r="V104" s="71" t="str">
        <f t="shared" si="2"/>
        <v xml:space="preserve"> </v>
      </c>
      <c r="W104" s="82" t="str">
        <f t="shared" si="3"/>
        <v xml:space="preserve"> </v>
      </c>
      <c r="X104" s="71" t="str">
        <f t="shared" si="4"/>
        <v xml:space="preserve"> </v>
      </c>
      <c r="Y104" s="71" t="str">
        <f t="shared" si="5"/>
        <v xml:space="preserve"> </v>
      </c>
      <c r="Z104" s="71" t="str">
        <f t="shared" si="6"/>
        <v xml:space="preserve"> </v>
      </c>
    </row>
    <row r="105" spans="2:26" ht="12.75" x14ac:dyDescent="0.2">
      <c r="B105" s="30">
        <v>58</v>
      </c>
      <c r="C105" s="126"/>
      <c r="D105" s="127"/>
      <c r="E105" s="113"/>
      <c r="F105" s="34"/>
      <c r="G105" s="112"/>
      <c r="H105" s="46"/>
      <c r="I105" s="43"/>
      <c r="J105" s="35"/>
      <c r="K105" s="112"/>
      <c r="L105" s="111"/>
      <c r="M105" s="107"/>
      <c r="N105" s="50"/>
      <c r="O105" s="38"/>
      <c r="P105" s="43"/>
      <c r="T105" s="8" t="str">
        <f t="shared" si="0"/>
        <v xml:space="preserve"> </v>
      </c>
      <c r="U105" s="71" t="str">
        <f t="shared" si="1"/>
        <v xml:space="preserve"> </v>
      </c>
      <c r="V105" s="71" t="str">
        <f t="shared" si="2"/>
        <v xml:space="preserve"> </v>
      </c>
      <c r="W105" s="82" t="str">
        <f t="shared" si="3"/>
        <v xml:space="preserve"> </v>
      </c>
      <c r="X105" s="71" t="str">
        <f t="shared" si="4"/>
        <v xml:space="preserve"> </v>
      </c>
      <c r="Y105" s="71" t="str">
        <f t="shared" si="5"/>
        <v xml:space="preserve"> </v>
      </c>
      <c r="Z105" s="71" t="str">
        <f t="shared" si="6"/>
        <v xml:space="preserve"> </v>
      </c>
    </row>
    <row r="106" spans="2:26" ht="12.75" x14ac:dyDescent="0.2">
      <c r="B106" s="30">
        <v>59</v>
      </c>
      <c r="C106" s="126"/>
      <c r="D106" s="127"/>
      <c r="E106" s="113"/>
      <c r="F106" s="34"/>
      <c r="G106" s="112"/>
      <c r="H106" s="46"/>
      <c r="I106" s="43"/>
      <c r="J106" s="35"/>
      <c r="K106" s="112"/>
      <c r="L106" s="111"/>
      <c r="M106" s="107"/>
      <c r="N106" s="50"/>
      <c r="O106" s="38"/>
      <c r="P106" s="43"/>
      <c r="T106" s="8" t="str">
        <f t="shared" si="0"/>
        <v xml:space="preserve"> </v>
      </c>
      <c r="U106" s="71" t="str">
        <f t="shared" si="1"/>
        <v xml:space="preserve"> </v>
      </c>
      <c r="V106" s="71" t="str">
        <f t="shared" si="2"/>
        <v xml:space="preserve"> </v>
      </c>
      <c r="W106" s="82" t="str">
        <f t="shared" si="3"/>
        <v xml:space="preserve"> </v>
      </c>
      <c r="X106" s="71" t="str">
        <f t="shared" si="4"/>
        <v xml:space="preserve"> </v>
      </c>
      <c r="Y106" s="71" t="str">
        <f t="shared" si="5"/>
        <v xml:space="preserve"> </v>
      </c>
      <c r="Z106" s="71" t="str">
        <f t="shared" si="6"/>
        <v xml:space="preserve"> </v>
      </c>
    </row>
    <row r="107" spans="2:26" ht="12.75" x14ac:dyDescent="0.2">
      <c r="B107" s="30">
        <v>60</v>
      </c>
      <c r="C107" s="126"/>
      <c r="D107" s="127"/>
      <c r="E107" s="113"/>
      <c r="F107" s="34"/>
      <c r="G107" s="112"/>
      <c r="H107" s="46"/>
      <c r="I107" s="43"/>
      <c r="J107" s="35"/>
      <c r="K107" s="112"/>
      <c r="L107" s="111"/>
      <c r="M107" s="107"/>
      <c r="N107" s="50"/>
      <c r="O107" s="38"/>
      <c r="P107" s="43"/>
      <c r="T107" s="8" t="str">
        <f t="shared" si="0"/>
        <v xml:space="preserve"> </v>
      </c>
      <c r="U107" s="71" t="str">
        <f t="shared" si="1"/>
        <v xml:space="preserve"> </v>
      </c>
      <c r="V107" s="71" t="str">
        <f t="shared" si="2"/>
        <v xml:space="preserve"> </v>
      </c>
      <c r="W107" s="82" t="str">
        <f t="shared" si="3"/>
        <v xml:space="preserve"> </v>
      </c>
      <c r="X107" s="71" t="str">
        <f t="shared" si="4"/>
        <v xml:space="preserve"> </v>
      </c>
      <c r="Y107" s="71" t="str">
        <f t="shared" si="5"/>
        <v xml:space="preserve"> </v>
      </c>
      <c r="Z107" s="71" t="str">
        <f t="shared" si="6"/>
        <v xml:space="preserve"> </v>
      </c>
    </row>
    <row r="108" spans="2:26" ht="12.75" x14ac:dyDescent="0.2">
      <c r="B108" s="30">
        <v>61</v>
      </c>
      <c r="C108" s="126"/>
      <c r="D108" s="127"/>
      <c r="E108" s="113"/>
      <c r="F108" s="34"/>
      <c r="G108" s="112"/>
      <c r="H108" s="46"/>
      <c r="I108" s="43"/>
      <c r="J108" s="35"/>
      <c r="K108" s="112"/>
      <c r="L108" s="111"/>
      <c r="M108" s="107"/>
      <c r="N108" s="50"/>
      <c r="O108" s="38"/>
      <c r="P108" s="43"/>
      <c r="T108" s="8" t="str">
        <f t="shared" si="0"/>
        <v xml:space="preserve"> </v>
      </c>
      <c r="U108" s="71" t="str">
        <f t="shared" si="1"/>
        <v xml:space="preserve"> </v>
      </c>
      <c r="V108" s="71" t="str">
        <f t="shared" si="2"/>
        <v xml:space="preserve"> </v>
      </c>
      <c r="W108" s="82" t="str">
        <f t="shared" si="3"/>
        <v xml:space="preserve"> </v>
      </c>
      <c r="X108" s="71" t="str">
        <f t="shared" si="4"/>
        <v xml:space="preserve"> </v>
      </c>
      <c r="Y108" s="71" t="str">
        <f t="shared" si="5"/>
        <v xml:space="preserve"> </v>
      </c>
      <c r="Z108" s="71" t="str">
        <f t="shared" si="6"/>
        <v xml:space="preserve"> </v>
      </c>
    </row>
    <row r="109" spans="2:26" ht="12.75" x14ac:dyDescent="0.2">
      <c r="B109" s="30">
        <v>62</v>
      </c>
      <c r="C109" s="126"/>
      <c r="D109" s="127"/>
      <c r="E109" s="113"/>
      <c r="F109" s="34"/>
      <c r="G109" s="112"/>
      <c r="H109" s="46"/>
      <c r="I109" s="43"/>
      <c r="J109" s="35"/>
      <c r="K109" s="112"/>
      <c r="L109" s="111"/>
      <c r="M109" s="107"/>
      <c r="N109" s="50"/>
      <c r="O109" s="38"/>
      <c r="P109" s="43"/>
      <c r="T109" s="8" t="str">
        <f t="shared" si="0"/>
        <v xml:space="preserve"> </v>
      </c>
      <c r="U109" s="71" t="str">
        <f t="shared" si="1"/>
        <v xml:space="preserve"> </v>
      </c>
      <c r="V109" s="71" t="str">
        <f t="shared" si="2"/>
        <v xml:space="preserve"> </v>
      </c>
      <c r="W109" s="82" t="str">
        <f t="shared" si="3"/>
        <v xml:space="preserve"> </v>
      </c>
      <c r="X109" s="71" t="str">
        <f t="shared" si="4"/>
        <v xml:space="preserve"> </v>
      </c>
      <c r="Y109" s="71" t="str">
        <f t="shared" si="5"/>
        <v xml:space="preserve"> </v>
      </c>
      <c r="Z109" s="71" t="str">
        <f t="shared" si="6"/>
        <v xml:space="preserve"> </v>
      </c>
    </row>
    <row r="110" spans="2:26" ht="12.75" x14ac:dyDescent="0.2">
      <c r="B110" s="30">
        <v>63</v>
      </c>
      <c r="C110" s="126"/>
      <c r="D110" s="127"/>
      <c r="E110" s="113"/>
      <c r="F110" s="34"/>
      <c r="G110" s="112"/>
      <c r="H110" s="46"/>
      <c r="I110" s="43"/>
      <c r="J110" s="35"/>
      <c r="K110" s="112"/>
      <c r="L110" s="111"/>
      <c r="M110" s="107"/>
      <c r="N110" s="50"/>
      <c r="O110" s="38"/>
      <c r="P110" s="43"/>
      <c r="T110" s="8" t="str">
        <f t="shared" si="0"/>
        <v xml:space="preserve"> </v>
      </c>
      <c r="U110" s="71" t="str">
        <f t="shared" si="1"/>
        <v xml:space="preserve"> </v>
      </c>
      <c r="V110" s="71" t="str">
        <f t="shared" si="2"/>
        <v xml:space="preserve"> </v>
      </c>
      <c r="W110" s="82" t="str">
        <f t="shared" si="3"/>
        <v xml:space="preserve"> </v>
      </c>
      <c r="X110" s="71" t="str">
        <f t="shared" si="4"/>
        <v xml:space="preserve"> </v>
      </c>
      <c r="Y110" s="71" t="str">
        <f t="shared" si="5"/>
        <v xml:space="preserve"> </v>
      </c>
      <c r="Z110" s="71" t="str">
        <f t="shared" si="6"/>
        <v xml:space="preserve"> </v>
      </c>
    </row>
    <row r="111" spans="2:26" ht="12.75" x14ac:dyDescent="0.2">
      <c r="B111" s="30">
        <v>64</v>
      </c>
      <c r="C111" s="126"/>
      <c r="D111" s="127"/>
      <c r="E111" s="113"/>
      <c r="F111" s="34"/>
      <c r="G111" s="112"/>
      <c r="H111" s="46"/>
      <c r="I111" s="43"/>
      <c r="J111" s="35"/>
      <c r="K111" s="112"/>
      <c r="L111" s="111"/>
      <c r="M111" s="107"/>
      <c r="N111" s="50"/>
      <c r="O111" s="38"/>
      <c r="P111" s="43"/>
      <c r="T111" s="8" t="str">
        <f t="shared" si="0"/>
        <v xml:space="preserve"> </v>
      </c>
      <c r="U111" s="71" t="str">
        <f t="shared" si="1"/>
        <v xml:space="preserve"> </v>
      </c>
      <c r="V111" s="71" t="str">
        <f t="shared" si="2"/>
        <v xml:space="preserve"> </v>
      </c>
      <c r="W111" s="82" t="str">
        <f t="shared" si="3"/>
        <v xml:space="preserve"> </v>
      </c>
      <c r="X111" s="71" t="str">
        <f t="shared" si="4"/>
        <v xml:space="preserve"> </v>
      </c>
      <c r="Y111" s="71" t="str">
        <f t="shared" si="5"/>
        <v xml:space="preserve"> </v>
      </c>
      <c r="Z111" s="71" t="str">
        <f t="shared" si="6"/>
        <v xml:space="preserve"> </v>
      </c>
    </row>
    <row r="112" spans="2:26" ht="12.75" x14ac:dyDescent="0.2">
      <c r="B112" s="30">
        <v>65</v>
      </c>
      <c r="C112" s="126"/>
      <c r="D112" s="127"/>
      <c r="E112" s="113"/>
      <c r="F112" s="34"/>
      <c r="G112" s="112"/>
      <c r="H112" s="46"/>
      <c r="I112" s="43"/>
      <c r="J112" s="35"/>
      <c r="K112" s="112"/>
      <c r="L112" s="111"/>
      <c r="M112" s="107"/>
      <c r="N112" s="50"/>
      <c r="O112" s="38"/>
      <c r="P112" s="43"/>
      <c r="T112" s="8" t="str">
        <f t="shared" si="0"/>
        <v xml:space="preserve"> </v>
      </c>
      <c r="U112" s="71" t="str">
        <f t="shared" si="1"/>
        <v xml:space="preserve"> </v>
      </c>
      <c r="V112" s="71" t="str">
        <f t="shared" si="2"/>
        <v xml:space="preserve"> </v>
      </c>
      <c r="W112" s="82" t="str">
        <f t="shared" si="3"/>
        <v xml:space="preserve"> </v>
      </c>
      <c r="X112" s="71" t="str">
        <f t="shared" si="4"/>
        <v xml:space="preserve"> </v>
      </c>
      <c r="Y112" s="71" t="str">
        <f t="shared" si="5"/>
        <v xml:space="preserve"> </v>
      </c>
      <c r="Z112" s="71" t="str">
        <f t="shared" si="6"/>
        <v xml:space="preserve"> </v>
      </c>
    </row>
    <row r="113" spans="2:26" ht="12.75" x14ac:dyDescent="0.2">
      <c r="B113" s="30">
        <v>66</v>
      </c>
      <c r="C113" s="126"/>
      <c r="D113" s="127"/>
      <c r="E113" s="113"/>
      <c r="F113" s="34"/>
      <c r="G113" s="112"/>
      <c r="H113" s="46"/>
      <c r="I113" s="43"/>
      <c r="J113" s="35"/>
      <c r="K113" s="112"/>
      <c r="L113" s="111"/>
      <c r="M113" s="107"/>
      <c r="N113" s="50"/>
      <c r="O113" s="38"/>
      <c r="P113" s="43"/>
      <c r="T113" s="8" t="str">
        <f t="shared" ref="T113:T117" si="9">IF(AND($G113="Sozial- und Integrationscoach",$K113="festangestellt"),"ja"," " )</f>
        <v xml:space="preserve"> </v>
      </c>
      <c r="U113" s="71" t="str">
        <f t="shared" ref="U113:U117" si="10">IF(AND($G113="Ausbilder BvB",$K113="festangestellt"),"ja"," " )</f>
        <v xml:space="preserve"> </v>
      </c>
      <c r="V113" s="71" t="str">
        <f t="shared" ref="V113:V117" si="11">IF(AND($G113="Lehrkraft BvB",$K113="festangestellt"),"ja"," " )</f>
        <v xml:space="preserve"> </v>
      </c>
      <c r="W113" s="82" t="str">
        <f t="shared" ref="W113:W117" si="12">IF(AND($G113="Lehrkraft abH",$K113="festangestellt"),"ja"," " )</f>
        <v xml:space="preserve"> </v>
      </c>
      <c r="X113" s="71" t="str">
        <f t="shared" ref="X113:X117" si="13">IF(AND($G113="Lehrkraft BaEkoop",$K113="festangestellt"),"ja"," " )</f>
        <v xml:space="preserve"> </v>
      </c>
      <c r="Y113" s="71" t="str">
        <f t="shared" si="5"/>
        <v xml:space="preserve"> </v>
      </c>
      <c r="Z113" s="71" t="str">
        <f t="shared" si="6"/>
        <v xml:space="preserve"> </v>
      </c>
    </row>
    <row r="114" spans="2:26" ht="12.75" x14ac:dyDescent="0.2">
      <c r="B114" s="30">
        <v>67</v>
      </c>
      <c r="C114" s="126"/>
      <c r="D114" s="127"/>
      <c r="E114" s="113"/>
      <c r="F114" s="34"/>
      <c r="G114" s="112"/>
      <c r="H114" s="46"/>
      <c r="I114" s="43"/>
      <c r="J114" s="35"/>
      <c r="K114" s="112"/>
      <c r="L114" s="111"/>
      <c r="M114" s="107"/>
      <c r="N114" s="50"/>
      <c r="O114" s="38"/>
      <c r="P114" s="43"/>
      <c r="T114" s="8" t="str">
        <f t="shared" si="9"/>
        <v xml:space="preserve"> </v>
      </c>
      <c r="U114" s="71" t="str">
        <f t="shared" si="10"/>
        <v xml:space="preserve"> </v>
      </c>
      <c r="V114" s="71" t="str">
        <f t="shared" si="11"/>
        <v xml:space="preserve"> </v>
      </c>
      <c r="W114" s="82" t="str">
        <f t="shared" si="12"/>
        <v xml:space="preserve"> </v>
      </c>
      <c r="X114" s="71" t="str">
        <f t="shared" si="13"/>
        <v xml:space="preserve"> </v>
      </c>
      <c r="Y114" s="71" t="str">
        <f t="shared" si="5"/>
        <v xml:space="preserve"> </v>
      </c>
      <c r="Z114" s="71" t="str">
        <f t="shared" si="6"/>
        <v xml:space="preserve"> </v>
      </c>
    </row>
    <row r="115" spans="2:26" ht="12.75" x14ac:dyDescent="0.2">
      <c r="B115" s="30">
        <v>68</v>
      </c>
      <c r="C115" s="126"/>
      <c r="D115" s="127"/>
      <c r="E115" s="113"/>
      <c r="F115" s="34"/>
      <c r="G115" s="112"/>
      <c r="H115" s="46"/>
      <c r="I115" s="43"/>
      <c r="J115" s="35"/>
      <c r="K115" s="112"/>
      <c r="L115" s="111"/>
      <c r="M115" s="107"/>
      <c r="N115" s="50"/>
      <c r="O115" s="38"/>
      <c r="P115" s="43"/>
      <c r="T115" s="8" t="str">
        <f t="shared" si="9"/>
        <v xml:space="preserve"> </v>
      </c>
      <c r="U115" s="71" t="str">
        <f t="shared" si="10"/>
        <v xml:space="preserve"> </v>
      </c>
      <c r="V115" s="71" t="str">
        <f t="shared" si="11"/>
        <v xml:space="preserve"> </v>
      </c>
      <c r="W115" s="82" t="str">
        <f t="shared" si="12"/>
        <v xml:space="preserve"> </v>
      </c>
      <c r="X115" s="71" t="str">
        <f t="shared" si="13"/>
        <v xml:space="preserve"> </v>
      </c>
      <c r="Y115" s="71" t="str">
        <f t="shared" ref="Y115:Y117" si="14">IF(AND($G113="Lehrkraft BaEint",$K113="festangestellt"),"ja"," " )</f>
        <v xml:space="preserve"> </v>
      </c>
      <c r="Z115" s="71" t="str">
        <f t="shared" ref="Z115:Z117" si="15">IF(AND($G113="Ausbilder BaEint",$K113="festangestellt"),"ja"," " )</f>
        <v xml:space="preserve"> </v>
      </c>
    </row>
    <row r="116" spans="2:26" ht="12.75" x14ac:dyDescent="0.2">
      <c r="B116" s="30">
        <v>69</v>
      </c>
      <c r="C116" s="126"/>
      <c r="D116" s="127"/>
      <c r="E116" s="113"/>
      <c r="F116" s="34"/>
      <c r="G116" s="112"/>
      <c r="H116" s="46"/>
      <c r="I116" s="43"/>
      <c r="J116" s="35"/>
      <c r="K116" s="112"/>
      <c r="L116" s="111"/>
      <c r="M116" s="107"/>
      <c r="N116" s="50"/>
      <c r="O116" s="38"/>
      <c r="P116" s="43"/>
      <c r="T116" s="8" t="str">
        <f t="shared" si="9"/>
        <v xml:space="preserve"> </v>
      </c>
      <c r="U116" s="71" t="str">
        <f t="shared" si="10"/>
        <v xml:space="preserve"> </v>
      </c>
      <c r="V116" s="71" t="str">
        <f t="shared" si="11"/>
        <v xml:space="preserve"> </v>
      </c>
      <c r="W116" s="82" t="str">
        <f t="shared" si="12"/>
        <v xml:space="preserve"> </v>
      </c>
      <c r="X116" s="71" t="str">
        <f t="shared" si="13"/>
        <v xml:space="preserve"> </v>
      </c>
      <c r="Y116" s="71" t="str">
        <f t="shared" si="14"/>
        <v xml:space="preserve"> </v>
      </c>
      <c r="Z116" s="71" t="str">
        <f t="shared" si="15"/>
        <v xml:space="preserve"> </v>
      </c>
    </row>
    <row r="117" spans="2:26" ht="12.75" x14ac:dyDescent="0.2">
      <c r="B117" s="30">
        <v>70</v>
      </c>
      <c r="C117" s="126"/>
      <c r="D117" s="127"/>
      <c r="E117" s="113"/>
      <c r="F117" s="34"/>
      <c r="G117" s="112"/>
      <c r="H117" s="46"/>
      <c r="I117" s="43"/>
      <c r="J117" s="35"/>
      <c r="K117" s="112"/>
      <c r="L117" s="111"/>
      <c r="M117" s="107"/>
      <c r="N117" s="50"/>
      <c r="O117" s="38"/>
      <c r="P117" s="43"/>
      <c r="T117" s="8" t="str">
        <f t="shared" si="9"/>
        <v xml:space="preserve"> </v>
      </c>
      <c r="U117" s="71" t="str">
        <f t="shared" si="10"/>
        <v xml:space="preserve"> </v>
      </c>
      <c r="V117" s="71" t="str">
        <f t="shared" si="11"/>
        <v xml:space="preserve"> </v>
      </c>
      <c r="W117" s="82" t="str">
        <f t="shared" si="12"/>
        <v xml:space="preserve"> </v>
      </c>
      <c r="X117" s="71" t="str">
        <f t="shared" si="13"/>
        <v xml:space="preserve"> </v>
      </c>
      <c r="Y117" s="71" t="str">
        <f t="shared" si="14"/>
        <v xml:space="preserve"> </v>
      </c>
      <c r="Z117" s="71" t="str">
        <f t="shared" si="15"/>
        <v xml:space="preserve"> </v>
      </c>
    </row>
    <row r="118" spans="2:26" ht="12.75" x14ac:dyDescent="0.2">
      <c r="B118" s="30">
        <v>71</v>
      </c>
      <c r="C118" s="126"/>
      <c r="D118" s="127"/>
      <c r="E118" s="113"/>
      <c r="F118" s="34"/>
      <c r="G118" s="112"/>
      <c r="H118" s="46"/>
      <c r="I118" s="43"/>
      <c r="J118" s="35"/>
      <c r="K118" s="112"/>
      <c r="L118" s="111"/>
      <c r="M118" s="111"/>
      <c r="N118" s="110"/>
      <c r="O118" s="38"/>
      <c r="P118" s="43"/>
      <c r="U118" s="71"/>
      <c r="V118" s="71"/>
      <c r="W118" s="82"/>
      <c r="X118" s="71"/>
      <c r="Y118" s="71"/>
      <c r="Z118" s="71"/>
    </row>
    <row r="119" spans="2:26" ht="12.75" x14ac:dyDescent="0.2">
      <c r="B119" s="30">
        <v>72</v>
      </c>
      <c r="C119" s="126"/>
      <c r="D119" s="127"/>
      <c r="E119" s="113"/>
      <c r="F119" s="34"/>
      <c r="G119" s="112"/>
      <c r="H119" s="46"/>
      <c r="I119" s="43"/>
      <c r="J119" s="35"/>
      <c r="K119" s="112"/>
      <c r="L119" s="111"/>
      <c r="M119" s="111"/>
      <c r="N119" s="110"/>
      <c r="O119" s="38"/>
      <c r="P119" s="43"/>
      <c r="U119" s="71"/>
      <c r="V119" s="71"/>
      <c r="W119" s="82"/>
      <c r="X119" s="71"/>
      <c r="Y119" s="71"/>
      <c r="Z119" s="71"/>
    </row>
    <row r="120" spans="2:26" ht="12.75" x14ac:dyDescent="0.2">
      <c r="B120" s="30">
        <v>73</v>
      </c>
      <c r="C120" s="126"/>
      <c r="D120" s="127"/>
      <c r="E120" s="113"/>
      <c r="F120" s="34"/>
      <c r="G120" s="112"/>
      <c r="H120" s="46"/>
      <c r="I120" s="43"/>
      <c r="J120" s="35"/>
      <c r="K120" s="112"/>
      <c r="L120" s="111"/>
      <c r="M120" s="111"/>
      <c r="N120" s="110"/>
      <c r="O120" s="38"/>
      <c r="P120" s="43"/>
      <c r="U120" s="71"/>
      <c r="V120" s="71"/>
      <c r="W120" s="82"/>
      <c r="X120" s="71"/>
      <c r="Y120" s="71"/>
      <c r="Z120" s="71"/>
    </row>
    <row r="121" spans="2:26" ht="12.75" x14ac:dyDescent="0.2">
      <c r="B121" s="30">
        <v>74</v>
      </c>
      <c r="C121" s="126"/>
      <c r="D121" s="127"/>
      <c r="E121" s="113"/>
      <c r="F121" s="34"/>
      <c r="G121" s="112"/>
      <c r="H121" s="46"/>
      <c r="I121" s="43"/>
      <c r="J121" s="35"/>
      <c r="K121" s="112"/>
      <c r="L121" s="111"/>
      <c r="M121" s="111"/>
      <c r="N121" s="110"/>
      <c r="O121" s="38"/>
      <c r="P121" s="43"/>
      <c r="U121" s="71"/>
      <c r="V121" s="71"/>
      <c r="W121" s="82"/>
      <c r="X121" s="71"/>
      <c r="Y121" s="71"/>
      <c r="Z121" s="71"/>
    </row>
    <row r="122" spans="2:26" ht="12.75" x14ac:dyDescent="0.2">
      <c r="B122" s="30">
        <v>75</v>
      </c>
      <c r="C122" s="126"/>
      <c r="D122" s="127"/>
      <c r="E122" s="113"/>
      <c r="F122" s="34"/>
      <c r="G122" s="112"/>
      <c r="H122" s="46"/>
      <c r="I122" s="43"/>
      <c r="J122" s="35"/>
      <c r="K122" s="112"/>
      <c r="L122" s="111"/>
      <c r="M122" s="111"/>
      <c r="N122" s="110"/>
      <c r="O122" s="38"/>
      <c r="P122" s="43"/>
      <c r="U122" s="71"/>
      <c r="V122" s="71"/>
      <c r="W122" s="82"/>
      <c r="X122" s="71"/>
      <c r="Y122" s="71"/>
      <c r="Z122" s="71"/>
    </row>
    <row r="123" spans="2:26" ht="12.75" x14ac:dyDescent="0.2">
      <c r="B123" s="30">
        <v>76</v>
      </c>
      <c r="C123" s="126"/>
      <c r="D123" s="127"/>
      <c r="E123" s="113"/>
      <c r="F123" s="34"/>
      <c r="G123" s="112"/>
      <c r="H123" s="46"/>
      <c r="I123" s="43"/>
      <c r="J123" s="35"/>
      <c r="K123" s="112"/>
      <c r="L123" s="111"/>
      <c r="M123" s="111"/>
      <c r="N123" s="110"/>
      <c r="O123" s="38"/>
      <c r="P123" s="43"/>
      <c r="U123" s="71"/>
      <c r="V123" s="71"/>
      <c r="W123" s="82"/>
      <c r="X123" s="71"/>
      <c r="Y123" s="71"/>
      <c r="Z123" s="71"/>
    </row>
    <row r="124" spans="2:26" ht="12.75" x14ac:dyDescent="0.2">
      <c r="B124" s="30">
        <v>77</v>
      </c>
      <c r="C124" s="126"/>
      <c r="D124" s="127"/>
      <c r="E124" s="113"/>
      <c r="F124" s="34"/>
      <c r="G124" s="112"/>
      <c r="H124" s="46"/>
      <c r="I124" s="43"/>
      <c r="J124" s="35"/>
      <c r="K124" s="112"/>
      <c r="L124" s="111"/>
      <c r="M124" s="111"/>
      <c r="N124" s="110"/>
      <c r="O124" s="38"/>
      <c r="P124" s="43"/>
      <c r="U124" s="71"/>
      <c r="V124" s="71"/>
      <c r="W124" s="82"/>
      <c r="X124" s="71"/>
      <c r="Y124" s="71"/>
      <c r="Z124" s="71"/>
    </row>
    <row r="125" spans="2:26" ht="12.75" x14ac:dyDescent="0.2">
      <c r="B125" s="30">
        <v>78</v>
      </c>
      <c r="C125" s="126"/>
      <c r="D125" s="127"/>
      <c r="E125" s="113"/>
      <c r="F125" s="34"/>
      <c r="G125" s="112"/>
      <c r="H125" s="46"/>
      <c r="I125" s="43"/>
      <c r="J125" s="35"/>
      <c r="K125" s="112"/>
      <c r="L125" s="111"/>
      <c r="M125" s="111"/>
      <c r="N125" s="110"/>
      <c r="O125" s="38"/>
      <c r="P125" s="43"/>
      <c r="U125" s="71"/>
      <c r="V125" s="71"/>
      <c r="W125" s="82"/>
      <c r="X125" s="71"/>
      <c r="Y125" s="71"/>
      <c r="Z125" s="71"/>
    </row>
    <row r="126" spans="2:26" ht="12.75" x14ac:dyDescent="0.2">
      <c r="B126" s="30">
        <v>79</v>
      </c>
      <c r="C126" s="126"/>
      <c r="D126" s="127"/>
      <c r="E126" s="113"/>
      <c r="F126" s="34"/>
      <c r="G126" s="112"/>
      <c r="H126" s="46"/>
      <c r="I126" s="43"/>
      <c r="J126" s="35"/>
      <c r="K126" s="112"/>
      <c r="L126" s="111"/>
      <c r="M126" s="111"/>
      <c r="N126" s="110"/>
      <c r="O126" s="38"/>
      <c r="P126" s="43"/>
      <c r="U126" s="71"/>
      <c r="V126" s="71"/>
      <c r="W126" s="82"/>
      <c r="X126" s="71"/>
      <c r="Y126" s="71"/>
      <c r="Z126" s="71"/>
    </row>
    <row r="127" spans="2:26" ht="12.75" x14ac:dyDescent="0.2">
      <c r="B127" s="30">
        <v>80</v>
      </c>
      <c r="C127" s="126"/>
      <c r="D127" s="127"/>
      <c r="E127" s="113"/>
      <c r="F127" s="34"/>
      <c r="G127" s="112"/>
      <c r="H127" s="46"/>
      <c r="I127" s="43"/>
      <c r="J127" s="35"/>
      <c r="K127" s="112"/>
      <c r="L127" s="111"/>
      <c r="M127" s="111"/>
      <c r="N127" s="110"/>
      <c r="O127" s="38"/>
      <c r="P127" s="43"/>
      <c r="U127" s="71"/>
      <c r="V127" s="71"/>
      <c r="W127" s="82"/>
      <c r="X127" s="71"/>
      <c r="Y127" s="71"/>
      <c r="Z127" s="71"/>
    </row>
    <row r="128" spans="2:26" ht="12.75" x14ac:dyDescent="0.2">
      <c r="B128" s="30">
        <v>81</v>
      </c>
      <c r="C128" s="126"/>
      <c r="D128" s="127"/>
      <c r="E128" s="113"/>
      <c r="F128" s="34"/>
      <c r="G128" s="112"/>
      <c r="H128" s="46"/>
      <c r="I128" s="43"/>
      <c r="J128" s="35"/>
      <c r="K128" s="112"/>
      <c r="L128" s="111"/>
      <c r="M128" s="111"/>
      <c r="N128" s="110"/>
      <c r="O128" s="38"/>
      <c r="P128" s="43"/>
      <c r="U128" s="71"/>
      <c r="V128" s="71"/>
      <c r="W128" s="82"/>
      <c r="X128" s="71"/>
      <c r="Y128" s="71"/>
      <c r="Z128" s="71"/>
    </row>
    <row r="129" spans="2:26" ht="12.75" x14ac:dyDescent="0.2">
      <c r="B129" s="30">
        <v>82</v>
      </c>
      <c r="C129" s="126"/>
      <c r="D129" s="127"/>
      <c r="E129" s="113"/>
      <c r="F129" s="34"/>
      <c r="G129" s="112"/>
      <c r="H129" s="46"/>
      <c r="I129" s="43"/>
      <c r="J129" s="35"/>
      <c r="K129" s="112"/>
      <c r="L129" s="111"/>
      <c r="M129" s="111"/>
      <c r="N129" s="110"/>
      <c r="O129" s="38"/>
      <c r="P129" s="43"/>
      <c r="U129" s="71"/>
      <c r="V129" s="71"/>
      <c r="W129" s="82"/>
      <c r="X129" s="71"/>
      <c r="Y129" s="71"/>
      <c r="Z129" s="71"/>
    </row>
    <row r="130" spans="2:26" ht="12.75" x14ac:dyDescent="0.2">
      <c r="B130" s="30">
        <v>83</v>
      </c>
      <c r="C130" s="126"/>
      <c r="D130" s="127"/>
      <c r="E130" s="113"/>
      <c r="F130" s="34"/>
      <c r="G130" s="112"/>
      <c r="H130" s="46"/>
      <c r="I130" s="43"/>
      <c r="J130" s="35"/>
      <c r="K130" s="112"/>
      <c r="L130" s="111"/>
      <c r="M130" s="111"/>
      <c r="N130" s="110"/>
      <c r="O130" s="38"/>
      <c r="P130" s="43"/>
      <c r="U130" s="71"/>
      <c r="V130" s="71"/>
      <c r="W130" s="82"/>
      <c r="X130" s="71"/>
      <c r="Y130" s="71"/>
      <c r="Z130" s="71"/>
    </row>
    <row r="131" spans="2:26" ht="12.75" x14ac:dyDescent="0.2">
      <c r="B131" s="30">
        <v>84</v>
      </c>
      <c r="C131" s="126"/>
      <c r="D131" s="127"/>
      <c r="E131" s="113"/>
      <c r="F131" s="34"/>
      <c r="G131" s="112"/>
      <c r="H131" s="46"/>
      <c r="I131" s="43"/>
      <c r="J131" s="35"/>
      <c r="K131" s="112"/>
      <c r="L131" s="111"/>
      <c r="M131" s="111"/>
      <c r="N131" s="110"/>
      <c r="O131" s="38"/>
      <c r="P131" s="43"/>
      <c r="U131" s="71"/>
      <c r="V131" s="71"/>
      <c r="W131" s="82"/>
      <c r="X131" s="71"/>
      <c r="Y131" s="71"/>
      <c r="Z131" s="71"/>
    </row>
    <row r="132" spans="2:26" ht="12.75" x14ac:dyDescent="0.2">
      <c r="B132" s="30">
        <v>85</v>
      </c>
      <c r="C132" s="126"/>
      <c r="D132" s="127"/>
      <c r="E132" s="113"/>
      <c r="F132" s="34"/>
      <c r="G132" s="112"/>
      <c r="H132" s="46"/>
      <c r="I132" s="43"/>
      <c r="J132" s="35"/>
      <c r="K132" s="112"/>
      <c r="L132" s="111"/>
      <c r="M132" s="111"/>
      <c r="N132" s="110"/>
      <c r="O132" s="38"/>
      <c r="P132" s="43"/>
      <c r="U132" s="71"/>
      <c r="V132" s="71"/>
      <c r="W132" s="82"/>
      <c r="X132" s="71"/>
      <c r="Y132" s="71"/>
      <c r="Z132" s="71"/>
    </row>
    <row r="133" spans="2:26" ht="12.75" x14ac:dyDescent="0.2">
      <c r="B133" s="30">
        <v>86</v>
      </c>
      <c r="C133" s="126"/>
      <c r="D133" s="127"/>
      <c r="E133" s="113"/>
      <c r="F133" s="34"/>
      <c r="G133" s="112"/>
      <c r="H133" s="46"/>
      <c r="I133" s="43"/>
      <c r="J133" s="35"/>
      <c r="K133" s="112"/>
      <c r="L133" s="111"/>
      <c r="M133" s="111"/>
      <c r="N133" s="110"/>
      <c r="O133" s="38"/>
      <c r="P133" s="43"/>
      <c r="U133" s="71"/>
      <c r="V133" s="71"/>
      <c r="W133" s="82"/>
      <c r="X133" s="71"/>
      <c r="Y133" s="71"/>
      <c r="Z133" s="71"/>
    </row>
    <row r="134" spans="2:26" ht="12.75" x14ac:dyDescent="0.2">
      <c r="B134" s="30">
        <v>87</v>
      </c>
      <c r="C134" s="126"/>
      <c r="D134" s="127"/>
      <c r="E134" s="113"/>
      <c r="F134" s="34"/>
      <c r="G134" s="112"/>
      <c r="H134" s="46"/>
      <c r="I134" s="43"/>
      <c r="J134" s="35"/>
      <c r="K134" s="112"/>
      <c r="L134" s="111"/>
      <c r="M134" s="111"/>
      <c r="N134" s="110"/>
      <c r="O134" s="38"/>
      <c r="P134" s="43"/>
      <c r="U134" s="71"/>
      <c r="V134" s="71"/>
      <c r="W134" s="82"/>
      <c r="X134" s="71"/>
      <c r="Y134" s="71"/>
      <c r="Z134" s="71"/>
    </row>
    <row r="135" spans="2:26" ht="12.75" x14ac:dyDescent="0.2">
      <c r="B135" s="30">
        <v>88</v>
      </c>
      <c r="C135" s="126"/>
      <c r="D135" s="127"/>
      <c r="E135" s="113"/>
      <c r="F135" s="34"/>
      <c r="G135" s="112"/>
      <c r="H135" s="46"/>
      <c r="I135" s="43"/>
      <c r="J135" s="35"/>
      <c r="K135" s="112"/>
      <c r="L135" s="111"/>
      <c r="M135" s="111"/>
      <c r="N135" s="110"/>
      <c r="O135" s="38"/>
      <c r="P135" s="43"/>
      <c r="U135" s="71"/>
      <c r="V135" s="71"/>
      <c r="W135" s="82"/>
      <c r="X135" s="71"/>
      <c r="Y135" s="71"/>
      <c r="Z135" s="71"/>
    </row>
    <row r="136" spans="2:26" ht="12.75" x14ac:dyDescent="0.2">
      <c r="B136" s="30">
        <v>89</v>
      </c>
      <c r="C136" s="126"/>
      <c r="D136" s="127"/>
      <c r="E136" s="113"/>
      <c r="F136" s="34"/>
      <c r="G136" s="112"/>
      <c r="H136" s="46"/>
      <c r="I136" s="43"/>
      <c r="J136" s="35"/>
      <c r="K136" s="112"/>
      <c r="L136" s="111"/>
      <c r="M136" s="111"/>
      <c r="N136" s="110"/>
      <c r="O136" s="38"/>
      <c r="P136" s="43"/>
      <c r="U136" s="71"/>
      <c r="V136" s="71"/>
      <c r="W136" s="82"/>
      <c r="X136" s="71"/>
      <c r="Y136" s="71"/>
      <c r="Z136" s="71"/>
    </row>
    <row r="137" spans="2:26" ht="12.75" x14ac:dyDescent="0.2">
      <c r="B137" s="30">
        <v>90</v>
      </c>
      <c r="C137" s="126"/>
      <c r="D137" s="127"/>
      <c r="E137" s="113"/>
      <c r="F137" s="34"/>
      <c r="G137" s="112"/>
      <c r="H137" s="46"/>
      <c r="I137" s="43"/>
      <c r="J137" s="35"/>
      <c r="K137" s="112"/>
      <c r="L137" s="111"/>
      <c r="M137" s="111"/>
      <c r="N137" s="110"/>
      <c r="O137" s="38"/>
      <c r="P137" s="43"/>
      <c r="U137" s="71"/>
      <c r="V137" s="71"/>
      <c r="W137" s="82"/>
      <c r="X137" s="71"/>
      <c r="Y137" s="71"/>
      <c r="Z137" s="71"/>
    </row>
    <row r="138" spans="2:26" ht="12.75" x14ac:dyDescent="0.2">
      <c r="B138" s="30">
        <v>91</v>
      </c>
      <c r="C138" s="126"/>
      <c r="D138" s="127"/>
      <c r="E138" s="113"/>
      <c r="F138" s="34"/>
      <c r="G138" s="112"/>
      <c r="H138" s="46"/>
      <c r="I138" s="43"/>
      <c r="J138" s="35"/>
      <c r="K138" s="112"/>
      <c r="L138" s="111"/>
      <c r="M138" s="111"/>
      <c r="N138" s="110"/>
      <c r="O138" s="38"/>
      <c r="P138" s="43"/>
      <c r="U138" s="71"/>
      <c r="V138" s="71"/>
      <c r="W138" s="82"/>
      <c r="X138" s="71"/>
      <c r="Y138" s="71"/>
      <c r="Z138" s="71"/>
    </row>
    <row r="139" spans="2:26" ht="12.75" x14ac:dyDescent="0.2">
      <c r="B139" s="30">
        <v>92</v>
      </c>
      <c r="C139" s="126"/>
      <c r="D139" s="127"/>
      <c r="E139" s="113"/>
      <c r="F139" s="34"/>
      <c r="G139" s="112"/>
      <c r="H139" s="46"/>
      <c r="I139" s="43"/>
      <c r="J139" s="35"/>
      <c r="K139" s="112"/>
      <c r="L139" s="111"/>
      <c r="M139" s="111"/>
      <c r="N139" s="110"/>
      <c r="O139" s="38"/>
      <c r="P139" s="43"/>
      <c r="U139" s="71"/>
      <c r="V139" s="71"/>
      <c r="W139" s="82"/>
      <c r="X139" s="71"/>
      <c r="Y139" s="71"/>
      <c r="Z139" s="71"/>
    </row>
    <row r="140" spans="2:26" ht="12.75" x14ac:dyDescent="0.2">
      <c r="B140" s="30">
        <v>93</v>
      </c>
      <c r="C140" s="126"/>
      <c r="D140" s="127"/>
      <c r="E140" s="113"/>
      <c r="F140" s="34"/>
      <c r="G140" s="112"/>
      <c r="H140" s="46"/>
      <c r="I140" s="43"/>
      <c r="J140" s="35"/>
      <c r="K140" s="112"/>
      <c r="L140" s="111"/>
      <c r="M140" s="111"/>
      <c r="N140" s="110"/>
      <c r="O140" s="38"/>
      <c r="P140" s="43"/>
      <c r="U140" s="71"/>
      <c r="V140" s="71"/>
      <c r="W140" s="82"/>
      <c r="X140" s="71"/>
      <c r="Y140" s="71"/>
      <c r="Z140" s="71"/>
    </row>
    <row r="141" spans="2:26" ht="12.75" x14ac:dyDescent="0.2">
      <c r="B141" s="30">
        <v>94</v>
      </c>
      <c r="C141" s="126"/>
      <c r="D141" s="127"/>
      <c r="E141" s="113"/>
      <c r="F141" s="34"/>
      <c r="G141" s="112"/>
      <c r="H141" s="46"/>
      <c r="I141" s="43"/>
      <c r="J141" s="35"/>
      <c r="K141" s="112"/>
      <c r="L141" s="111"/>
      <c r="M141" s="111"/>
      <c r="N141" s="110"/>
      <c r="O141" s="38"/>
      <c r="P141" s="43"/>
      <c r="U141" s="71"/>
      <c r="V141" s="71"/>
      <c r="W141" s="82"/>
      <c r="X141" s="71"/>
      <c r="Y141" s="71"/>
      <c r="Z141" s="71"/>
    </row>
    <row r="142" spans="2:26" ht="12.75" x14ac:dyDescent="0.2">
      <c r="B142" s="30">
        <v>95</v>
      </c>
      <c r="C142" s="126"/>
      <c r="D142" s="127"/>
      <c r="E142" s="113"/>
      <c r="F142" s="34"/>
      <c r="G142" s="112"/>
      <c r="H142" s="46"/>
      <c r="I142" s="43"/>
      <c r="J142" s="35"/>
      <c r="K142" s="112"/>
      <c r="L142" s="111"/>
      <c r="M142" s="111"/>
      <c r="N142" s="110"/>
      <c r="O142" s="38"/>
      <c r="P142" s="43"/>
      <c r="U142" s="71"/>
      <c r="V142" s="71"/>
      <c r="W142" s="82"/>
      <c r="X142" s="71"/>
      <c r="Y142" s="71"/>
      <c r="Z142" s="71"/>
    </row>
    <row r="143" spans="2:26" ht="12.75" x14ac:dyDescent="0.2">
      <c r="B143" s="30">
        <v>96</v>
      </c>
      <c r="C143" s="126"/>
      <c r="D143" s="127"/>
      <c r="E143" s="113"/>
      <c r="F143" s="34"/>
      <c r="G143" s="112"/>
      <c r="H143" s="46"/>
      <c r="I143" s="43"/>
      <c r="J143" s="35"/>
      <c r="K143" s="112"/>
      <c r="L143" s="111"/>
      <c r="M143" s="111"/>
      <c r="N143" s="110"/>
      <c r="O143" s="38"/>
      <c r="P143" s="43"/>
      <c r="U143" s="71"/>
      <c r="V143" s="71"/>
      <c r="W143" s="82"/>
      <c r="X143" s="71"/>
      <c r="Y143" s="71"/>
      <c r="Z143" s="71"/>
    </row>
    <row r="144" spans="2:26" ht="12.75" x14ac:dyDescent="0.2">
      <c r="B144" s="30">
        <v>97</v>
      </c>
      <c r="C144" s="126"/>
      <c r="D144" s="127"/>
      <c r="E144" s="113"/>
      <c r="F144" s="34"/>
      <c r="G144" s="112"/>
      <c r="H144" s="46"/>
      <c r="I144" s="43"/>
      <c r="J144" s="35"/>
      <c r="K144" s="112"/>
      <c r="L144" s="111"/>
      <c r="M144" s="111"/>
      <c r="N144" s="110"/>
      <c r="O144" s="38"/>
      <c r="P144" s="43"/>
      <c r="U144" s="71"/>
      <c r="V144" s="71"/>
      <c r="W144" s="82"/>
      <c r="X144" s="71"/>
      <c r="Y144" s="71"/>
      <c r="Z144" s="71"/>
    </row>
    <row r="145" spans="2:26" ht="12.75" x14ac:dyDescent="0.2">
      <c r="B145" s="30">
        <v>98</v>
      </c>
      <c r="C145" s="126"/>
      <c r="D145" s="127"/>
      <c r="E145" s="113"/>
      <c r="F145" s="34"/>
      <c r="G145" s="112"/>
      <c r="H145" s="46"/>
      <c r="I145" s="43"/>
      <c r="J145" s="35"/>
      <c r="K145" s="112"/>
      <c r="L145" s="111"/>
      <c r="M145" s="111"/>
      <c r="N145" s="110"/>
      <c r="O145" s="38"/>
      <c r="P145" s="43"/>
      <c r="U145" s="71"/>
      <c r="V145" s="71"/>
      <c r="W145" s="82"/>
      <c r="X145" s="71"/>
      <c r="Y145" s="71"/>
      <c r="Z145" s="71"/>
    </row>
    <row r="146" spans="2:26" ht="12.75" x14ac:dyDescent="0.2">
      <c r="B146" s="30">
        <v>99</v>
      </c>
      <c r="C146" s="126"/>
      <c r="D146" s="127"/>
      <c r="E146" s="113"/>
      <c r="F146" s="34"/>
      <c r="G146" s="112"/>
      <c r="H146" s="46"/>
      <c r="I146" s="43"/>
      <c r="J146" s="35"/>
      <c r="K146" s="112"/>
      <c r="L146" s="111"/>
      <c r="M146" s="111"/>
      <c r="N146" s="110"/>
      <c r="O146" s="38"/>
      <c r="P146" s="43"/>
      <c r="U146" s="71"/>
      <c r="V146" s="71"/>
      <c r="W146" s="82"/>
      <c r="X146" s="71"/>
      <c r="Y146" s="71"/>
      <c r="Z146" s="71"/>
    </row>
    <row r="147" spans="2:26" ht="12.75" x14ac:dyDescent="0.2">
      <c r="B147" s="30">
        <v>100</v>
      </c>
      <c r="C147" s="126"/>
      <c r="D147" s="127"/>
      <c r="E147" s="113"/>
      <c r="F147" s="34"/>
      <c r="G147" s="112"/>
      <c r="H147" s="46"/>
      <c r="I147" s="43"/>
      <c r="J147" s="35"/>
      <c r="K147" s="112"/>
      <c r="L147" s="111"/>
      <c r="M147" s="111"/>
      <c r="N147" s="110"/>
      <c r="O147" s="38"/>
      <c r="P147" s="43"/>
      <c r="U147" s="71"/>
      <c r="V147" s="71"/>
      <c r="W147" s="82"/>
      <c r="X147" s="71"/>
      <c r="Y147" s="71"/>
      <c r="Z147" s="71"/>
    </row>
    <row r="148" spans="2:26" ht="12.75" x14ac:dyDescent="0.2">
      <c r="B148" s="30">
        <v>101</v>
      </c>
      <c r="C148" s="126"/>
      <c r="D148" s="127"/>
      <c r="E148" s="113"/>
      <c r="F148" s="34"/>
      <c r="G148" s="112"/>
      <c r="H148" s="46"/>
      <c r="I148" s="43"/>
      <c r="J148" s="35"/>
      <c r="K148" s="112"/>
      <c r="L148" s="111"/>
      <c r="M148" s="111"/>
      <c r="N148" s="110"/>
      <c r="O148" s="38"/>
      <c r="P148" s="43"/>
      <c r="U148" s="71"/>
      <c r="V148" s="71"/>
      <c r="W148" s="82"/>
      <c r="X148" s="71"/>
      <c r="Y148" s="71"/>
      <c r="Z148" s="71"/>
    </row>
    <row r="149" spans="2:26" ht="12.75" x14ac:dyDescent="0.2">
      <c r="B149" s="30">
        <v>102</v>
      </c>
      <c r="C149" s="126"/>
      <c r="D149" s="127"/>
      <c r="E149" s="113"/>
      <c r="F149" s="34"/>
      <c r="G149" s="112"/>
      <c r="H149" s="46"/>
      <c r="I149" s="43"/>
      <c r="J149" s="35"/>
      <c r="K149" s="112"/>
      <c r="L149" s="111"/>
      <c r="M149" s="111"/>
      <c r="N149" s="110"/>
      <c r="O149" s="38"/>
      <c r="P149" s="43"/>
      <c r="U149" s="71"/>
      <c r="V149" s="71"/>
      <c r="W149" s="82"/>
      <c r="X149" s="71"/>
      <c r="Y149" s="71"/>
      <c r="Z149" s="71"/>
    </row>
    <row r="150" spans="2:26" ht="12.75" x14ac:dyDescent="0.2">
      <c r="B150" s="30">
        <v>103</v>
      </c>
      <c r="C150" s="126"/>
      <c r="D150" s="127"/>
      <c r="E150" s="113"/>
      <c r="F150" s="34"/>
      <c r="G150" s="112"/>
      <c r="H150" s="46"/>
      <c r="I150" s="43"/>
      <c r="J150" s="35"/>
      <c r="K150" s="112"/>
      <c r="L150" s="111"/>
      <c r="M150" s="111"/>
      <c r="N150" s="110"/>
      <c r="O150" s="38"/>
      <c r="P150" s="43"/>
      <c r="U150" s="71"/>
      <c r="V150" s="71"/>
      <c r="W150" s="82"/>
      <c r="X150" s="71"/>
      <c r="Y150" s="71"/>
      <c r="Z150" s="71"/>
    </row>
    <row r="151" spans="2:26" ht="12.75" x14ac:dyDescent="0.2">
      <c r="B151" s="30">
        <v>104</v>
      </c>
      <c r="C151" s="126"/>
      <c r="D151" s="127"/>
      <c r="E151" s="113"/>
      <c r="F151" s="34"/>
      <c r="G151" s="112"/>
      <c r="H151" s="46"/>
      <c r="I151" s="43"/>
      <c r="J151" s="35"/>
      <c r="K151" s="112"/>
      <c r="L151" s="111"/>
      <c r="M151" s="111"/>
      <c r="N151" s="110"/>
      <c r="O151" s="38"/>
      <c r="P151" s="43"/>
      <c r="U151" s="71"/>
      <c r="V151" s="71"/>
      <c r="W151" s="82"/>
      <c r="X151" s="71"/>
      <c r="Y151" s="71"/>
      <c r="Z151" s="71"/>
    </row>
    <row r="152" spans="2:26" ht="12.75" x14ac:dyDescent="0.2">
      <c r="B152" s="30">
        <v>105</v>
      </c>
      <c r="C152" s="126"/>
      <c r="D152" s="127"/>
      <c r="E152" s="113"/>
      <c r="F152" s="34"/>
      <c r="G152" s="112"/>
      <c r="H152" s="46"/>
      <c r="I152" s="43"/>
      <c r="J152" s="35"/>
      <c r="K152" s="112"/>
      <c r="L152" s="111"/>
      <c r="M152" s="111"/>
      <c r="N152" s="110"/>
      <c r="O152" s="38"/>
      <c r="P152" s="43"/>
      <c r="U152" s="71"/>
      <c r="V152" s="71"/>
      <c r="W152" s="82"/>
      <c r="X152" s="71"/>
      <c r="Y152" s="71"/>
      <c r="Z152" s="71"/>
    </row>
    <row r="153" spans="2:26" ht="12.75" x14ac:dyDescent="0.2">
      <c r="B153" s="30">
        <v>106</v>
      </c>
      <c r="C153" s="126"/>
      <c r="D153" s="127"/>
      <c r="E153" s="113"/>
      <c r="F153" s="34"/>
      <c r="G153" s="112"/>
      <c r="H153" s="46"/>
      <c r="I153" s="43"/>
      <c r="J153" s="35"/>
      <c r="K153" s="112"/>
      <c r="L153" s="111"/>
      <c r="M153" s="111"/>
      <c r="N153" s="110"/>
      <c r="O153" s="38"/>
      <c r="P153" s="43"/>
      <c r="U153" s="71"/>
      <c r="V153" s="71"/>
      <c r="W153" s="82"/>
      <c r="X153" s="71"/>
      <c r="Y153" s="71"/>
      <c r="Z153" s="71"/>
    </row>
    <row r="154" spans="2:26" ht="12.75" x14ac:dyDescent="0.2">
      <c r="B154" s="30">
        <v>107</v>
      </c>
      <c r="C154" s="126"/>
      <c r="D154" s="127"/>
      <c r="E154" s="113"/>
      <c r="F154" s="34"/>
      <c r="G154" s="112"/>
      <c r="H154" s="46"/>
      <c r="I154" s="43"/>
      <c r="J154" s="35"/>
      <c r="K154" s="112"/>
      <c r="L154" s="111"/>
      <c r="M154" s="111"/>
      <c r="N154" s="110"/>
      <c r="O154" s="38"/>
      <c r="P154" s="43"/>
      <c r="U154" s="71"/>
      <c r="V154" s="71"/>
      <c r="W154" s="82"/>
      <c r="X154" s="71"/>
      <c r="Y154" s="71"/>
      <c r="Z154" s="71"/>
    </row>
    <row r="155" spans="2:26" ht="12.75" x14ac:dyDescent="0.2">
      <c r="B155" s="30">
        <v>108</v>
      </c>
      <c r="C155" s="126"/>
      <c r="D155" s="127"/>
      <c r="E155" s="113"/>
      <c r="F155" s="34"/>
      <c r="G155" s="112"/>
      <c r="H155" s="46"/>
      <c r="I155" s="43"/>
      <c r="J155" s="35"/>
      <c r="K155" s="112"/>
      <c r="L155" s="111"/>
      <c r="M155" s="111"/>
      <c r="N155" s="110"/>
      <c r="O155" s="38"/>
      <c r="P155" s="43"/>
      <c r="U155" s="71"/>
      <c r="V155" s="71"/>
      <c r="W155" s="82"/>
      <c r="X155" s="71"/>
      <c r="Y155" s="71"/>
      <c r="Z155" s="71"/>
    </row>
    <row r="156" spans="2:26" ht="12.75" x14ac:dyDescent="0.2">
      <c r="B156" s="30">
        <v>109</v>
      </c>
      <c r="C156" s="126"/>
      <c r="D156" s="127"/>
      <c r="E156" s="113"/>
      <c r="F156" s="34"/>
      <c r="G156" s="112"/>
      <c r="H156" s="46"/>
      <c r="I156" s="43"/>
      <c r="J156" s="35"/>
      <c r="K156" s="112"/>
      <c r="L156" s="111"/>
      <c r="M156" s="111"/>
      <c r="N156" s="110"/>
      <c r="O156" s="38"/>
      <c r="P156" s="43"/>
      <c r="U156" s="71"/>
      <c r="V156" s="71"/>
      <c r="W156" s="82"/>
      <c r="X156" s="71"/>
      <c r="Y156" s="71"/>
      <c r="Z156" s="71"/>
    </row>
    <row r="157" spans="2:26" ht="12.75" x14ac:dyDescent="0.2">
      <c r="B157" s="30">
        <v>110</v>
      </c>
      <c r="C157" s="126"/>
      <c r="D157" s="127"/>
      <c r="E157" s="113"/>
      <c r="F157" s="34"/>
      <c r="G157" s="112"/>
      <c r="H157" s="46"/>
      <c r="I157" s="43"/>
      <c r="J157" s="35"/>
      <c r="K157" s="112"/>
      <c r="L157" s="111"/>
      <c r="M157" s="111"/>
      <c r="N157" s="110"/>
      <c r="O157" s="38"/>
      <c r="P157" s="43"/>
      <c r="U157" s="71"/>
      <c r="V157" s="71"/>
      <c r="W157" s="82"/>
      <c r="X157" s="71"/>
      <c r="Y157" s="71"/>
      <c r="Z157" s="71"/>
    </row>
    <row r="158" spans="2:26" ht="12.75" x14ac:dyDescent="0.2">
      <c r="B158" s="30">
        <v>111</v>
      </c>
      <c r="C158" s="126"/>
      <c r="D158" s="127"/>
      <c r="E158" s="113"/>
      <c r="F158" s="34"/>
      <c r="G158" s="112"/>
      <c r="H158" s="46"/>
      <c r="I158" s="43"/>
      <c r="J158" s="35"/>
      <c r="K158" s="112"/>
      <c r="L158" s="111"/>
      <c r="M158" s="111"/>
      <c r="N158" s="110"/>
      <c r="O158" s="38"/>
      <c r="P158" s="43"/>
      <c r="U158" s="71"/>
      <c r="V158" s="71"/>
      <c r="W158" s="82"/>
      <c r="X158" s="71"/>
      <c r="Y158" s="71"/>
      <c r="Z158" s="71"/>
    </row>
    <row r="159" spans="2:26" ht="12.75" x14ac:dyDescent="0.2">
      <c r="B159" s="30">
        <v>112</v>
      </c>
      <c r="C159" s="126"/>
      <c r="D159" s="127"/>
      <c r="E159" s="113"/>
      <c r="F159" s="34"/>
      <c r="G159" s="112"/>
      <c r="H159" s="46"/>
      <c r="I159" s="43"/>
      <c r="J159" s="35"/>
      <c r="K159" s="112"/>
      <c r="L159" s="111"/>
      <c r="M159" s="111"/>
      <c r="N159" s="110"/>
      <c r="O159" s="38"/>
      <c r="P159" s="43"/>
      <c r="U159" s="71"/>
      <c r="V159" s="71"/>
      <c r="W159" s="82"/>
      <c r="X159" s="71"/>
      <c r="Y159" s="71"/>
      <c r="Z159" s="71"/>
    </row>
    <row r="160" spans="2:26" ht="12.75" x14ac:dyDescent="0.2">
      <c r="B160" s="30">
        <v>113</v>
      </c>
      <c r="C160" s="126"/>
      <c r="D160" s="127"/>
      <c r="E160" s="113"/>
      <c r="F160" s="34"/>
      <c r="G160" s="112"/>
      <c r="H160" s="46"/>
      <c r="I160" s="43"/>
      <c r="J160" s="35"/>
      <c r="K160" s="112"/>
      <c r="L160" s="111"/>
      <c r="M160" s="111"/>
      <c r="N160" s="110"/>
      <c r="O160" s="38"/>
      <c r="P160" s="43"/>
      <c r="U160" s="71"/>
      <c r="V160" s="71"/>
      <c r="W160" s="82"/>
      <c r="X160" s="71"/>
      <c r="Y160" s="71"/>
      <c r="Z160" s="71"/>
    </row>
    <row r="161" spans="2:26" ht="12.75" x14ac:dyDescent="0.2">
      <c r="B161" s="30">
        <v>114</v>
      </c>
      <c r="C161" s="126"/>
      <c r="D161" s="127"/>
      <c r="E161" s="113"/>
      <c r="F161" s="34"/>
      <c r="G161" s="112"/>
      <c r="H161" s="46"/>
      <c r="I161" s="43"/>
      <c r="J161" s="35"/>
      <c r="K161" s="112"/>
      <c r="L161" s="111"/>
      <c r="M161" s="111"/>
      <c r="N161" s="110"/>
      <c r="O161" s="38"/>
      <c r="P161" s="43"/>
      <c r="U161" s="71"/>
      <c r="V161" s="71"/>
      <c r="W161" s="82"/>
      <c r="X161" s="71"/>
      <c r="Y161" s="71"/>
      <c r="Z161" s="71"/>
    </row>
    <row r="162" spans="2:26" ht="12.75" x14ac:dyDescent="0.2">
      <c r="B162" s="30">
        <v>115</v>
      </c>
      <c r="C162" s="126"/>
      <c r="D162" s="127"/>
      <c r="E162" s="113"/>
      <c r="F162" s="34"/>
      <c r="G162" s="112"/>
      <c r="H162" s="46"/>
      <c r="I162" s="43"/>
      <c r="J162" s="35"/>
      <c r="K162" s="112"/>
      <c r="L162" s="111"/>
      <c r="M162" s="111"/>
      <c r="N162" s="110"/>
      <c r="O162" s="38"/>
      <c r="P162" s="43"/>
      <c r="U162" s="71"/>
      <c r="V162" s="71"/>
      <c r="W162" s="82"/>
      <c r="X162" s="71"/>
      <c r="Y162" s="71"/>
      <c r="Z162" s="71"/>
    </row>
    <row r="163" spans="2:26" ht="12.75" x14ac:dyDescent="0.2">
      <c r="B163" s="30">
        <v>116</v>
      </c>
      <c r="C163" s="126"/>
      <c r="D163" s="127"/>
      <c r="E163" s="113"/>
      <c r="F163" s="34"/>
      <c r="G163" s="112"/>
      <c r="H163" s="46"/>
      <c r="I163" s="43"/>
      <c r="J163" s="35"/>
      <c r="K163" s="112"/>
      <c r="L163" s="111"/>
      <c r="M163" s="111"/>
      <c r="N163" s="110"/>
      <c r="O163" s="38"/>
      <c r="P163" s="43"/>
      <c r="U163" s="71"/>
      <c r="V163" s="71"/>
      <c r="W163" s="82"/>
      <c r="X163" s="71"/>
      <c r="Y163" s="71"/>
      <c r="Z163" s="71"/>
    </row>
    <row r="164" spans="2:26" ht="12.75" x14ac:dyDescent="0.2">
      <c r="B164" s="30">
        <v>117</v>
      </c>
      <c r="C164" s="126"/>
      <c r="D164" s="127"/>
      <c r="E164" s="113"/>
      <c r="F164" s="34"/>
      <c r="G164" s="112"/>
      <c r="H164" s="46"/>
      <c r="I164" s="43"/>
      <c r="J164" s="35"/>
      <c r="K164" s="112"/>
      <c r="L164" s="111"/>
      <c r="M164" s="111"/>
      <c r="N164" s="110"/>
      <c r="O164" s="38"/>
      <c r="P164" s="43"/>
      <c r="U164" s="71"/>
      <c r="V164" s="71"/>
      <c r="W164" s="82"/>
      <c r="X164" s="71"/>
      <c r="Y164" s="71"/>
      <c r="Z164" s="71"/>
    </row>
    <row r="165" spans="2:26" ht="12.75" x14ac:dyDescent="0.2">
      <c r="B165" s="30">
        <v>118</v>
      </c>
      <c r="C165" s="126"/>
      <c r="D165" s="127"/>
      <c r="E165" s="113"/>
      <c r="F165" s="34"/>
      <c r="G165" s="112"/>
      <c r="H165" s="46"/>
      <c r="I165" s="43"/>
      <c r="J165" s="35"/>
      <c r="K165" s="112"/>
      <c r="L165" s="111"/>
      <c r="M165" s="111"/>
      <c r="N165" s="110"/>
      <c r="O165" s="38"/>
      <c r="P165" s="43"/>
      <c r="U165" s="71"/>
      <c r="V165" s="71"/>
      <c r="W165" s="82"/>
      <c r="X165" s="71"/>
      <c r="Y165" s="71"/>
      <c r="Z165" s="71"/>
    </row>
    <row r="166" spans="2:26" ht="12.75" x14ac:dyDescent="0.2">
      <c r="B166" s="30">
        <v>119</v>
      </c>
      <c r="C166" s="126"/>
      <c r="D166" s="127"/>
      <c r="E166" s="113"/>
      <c r="F166" s="34"/>
      <c r="G166" s="112"/>
      <c r="H166" s="46"/>
      <c r="I166" s="43"/>
      <c r="J166" s="35"/>
      <c r="K166" s="112"/>
      <c r="L166" s="111"/>
      <c r="M166" s="111"/>
      <c r="N166" s="110"/>
      <c r="O166" s="38"/>
      <c r="P166" s="43"/>
      <c r="U166" s="71"/>
      <c r="V166" s="71"/>
      <c r="W166" s="82"/>
      <c r="X166" s="71"/>
      <c r="Y166" s="71"/>
      <c r="Z166" s="71"/>
    </row>
    <row r="167" spans="2:26" ht="12.75" x14ac:dyDescent="0.2">
      <c r="B167" s="30">
        <v>120</v>
      </c>
      <c r="C167" s="126"/>
      <c r="D167" s="127"/>
      <c r="E167" s="113"/>
      <c r="F167" s="34"/>
      <c r="G167" s="112"/>
      <c r="H167" s="46"/>
      <c r="I167" s="43"/>
      <c r="J167" s="35"/>
      <c r="K167" s="112"/>
      <c r="L167" s="111"/>
      <c r="M167" s="111"/>
      <c r="N167" s="110"/>
      <c r="O167" s="38"/>
      <c r="P167" s="43"/>
      <c r="U167" s="71"/>
      <c r="V167" s="71"/>
      <c r="W167" s="82"/>
      <c r="X167" s="71"/>
      <c r="Y167" s="71"/>
      <c r="Z167" s="71"/>
    </row>
    <row r="168" spans="2:26" ht="12.75" x14ac:dyDescent="0.2">
      <c r="B168" s="30">
        <v>121</v>
      </c>
      <c r="C168" s="126"/>
      <c r="D168" s="127"/>
      <c r="E168" s="113"/>
      <c r="F168" s="34"/>
      <c r="G168" s="112"/>
      <c r="H168" s="46"/>
      <c r="I168" s="43"/>
      <c r="J168" s="35"/>
      <c r="K168" s="112"/>
      <c r="L168" s="111"/>
      <c r="M168" s="111"/>
      <c r="N168" s="110"/>
      <c r="O168" s="38"/>
      <c r="P168" s="43"/>
      <c r="U168" s="71"/>
      <c r="V168" s="71"/>
      <c r="W168" s="82"/>
      <c r="X168" s="71"/>
      <c r="Y168" s="71"/>
      <c r="Z168" s="71"/>
    </row>
    <row r="169" spans="2:26" ht="12.75" x14ac:dyDescent="0.2">
      <c r="B169" s="30">
        <v>122</v>
      </c>
      <c r="C169" s="126"/>
      <c r="D169" s="127"/>
      <c r="E169" s="113"/>
      <c r="F169" s="34"/>
      <c r="G169" s="112"/>
      <c r="H169" s="46"/>
      <c r="I169" s="43"/>
      <c r="J169" s="35"/>
      <c r="K169" s="112"/>
      <c r="L169" s="111"/>
      <c r="M169" s="111"/>
      <c r="N169" s="110"/>
      <c r="O169" s="38"/>
      <c r="P169" s="43"/>
      <c r="U169" s="71"/>
      <c r="V169" s="71"/>
      <c r="W169" s="82"/>
      <c r="X169" s="71"/>
      <c r="Y169" s="71"/>
      <c r="Z169" s="71"/>
    </row>
    <row r="170" spans="2:26" ht="12.75" x14ac:dyDescent="0.2">
      <c r="B170" s="30">
        <v>123</v>
      </c>
      <c r="C170" s="126"/>
      <c r="D170" s="127"/>
      <c r="E170" s="113"/>
      <c r="F170" s="34"/>
      <c r="G170" s="112"/>
      <c r="H170" s="46"/>
      <c r="I170" s="43"/>
      <c r="J170" s="35"/>
      <c r="K170" s="112"/>
      <c r="L170" s="111"/>
      <c r="M170" s="111"/>
      <c r="N170" s="110"/>
      <c r="O170" s="38"/>
      <c r="P170" s="43"/>
      <c r="U170" s="71"/>
      <c r="V170" s="71"/>
      <c r="W170" s="82"/>
      <c r="X170" s="71"/>
      <c r="Y170" s="71"/>
      <c r="Z170" s="71"/>
    </row>
    <row r="171" spans="2:26" ht="12.75" x14ac:dyDescent="0.2">
      <c r="B171" s="30">
        <v>124</v>
      </c>
      <c r="C171" s="126"/>
      <c r="D171" s="127"/>
      <c r="E171" s="113"/>
      <c r="F171" s="34"/>
      <c r="G171" s="112"/>
      <c r="H171" s="46"/>
      <c r="I171" s="43"/>
      <c r="J171" s="35"/>
      <c r="K171" s="112"/>
      <c r="L171" s="111"/>
      <c r="M171" s="111"/>
      <c r="N171" s="110"/>
      <c r="O171" s="38"/>
      <c r="P171" s="43"/>
      <c r="U171" s="71"/>
      <c r="V171" s="71"/>
      <c r="W171" s="82"/>
      <c r="X171" s="71"/>
      <c r="Y171" s="71"/>
      <c r="Z171" s="71"/>
    </row>
    <row r="172" spans="2:26" ht="12.75" x14ac:dyDescent="0.2">
      <c r="B172" s="30">
        <v>125</v>
      </c>
      <c r="C172" s="126"/>
      <c r="D172" s="127"/>
      <c r="E172" s="113"/>
      <c r="F172" s="34"/>
      <c r="G172" s="112"/>
      <c r="H172" s="46"/>
      <c r="I172" s="43"/>
      <c r="J172" s="35"/>
      <c r="K172" s="112"/>
      <c r="L172" s="111"/>
      <c r="M172" s="111"/>
      <c r="N172" s="110"/>
      <c r="O172" s="38"/>
      <c r="P172" s="43"/>
      <c r="U172" s="71"/>
      <c r="V172" s="71"/>
      <c r="W172" s="82"/>
      <c r="X172" s="71"/>
      <c r="Y172" s="71"/>
      <c r="Z172" s="71"/>
    </row>
    <row r="173" spans="2:26" ht="12.75" x14ac:dyDescent="0.2">
      <c r="B173" s="30">
        <v>126</v>
      </c>
      <c r="C173" s="126"/>
      <c r="D173" s="127"/>
      <c r="E173" s="113"/>
      <c r="F173" s="34"/>
      <c r="G173" s="112"/>
      <c r="H173" s="46"/>
      <c r="I173" s="43"/>
      <c r="J173" s="35"/>
      <c r="K173" s="112"/>
      <c r="L173" s="111"/>
      <c r="M173" s="111"/>
      <c r="N173" s="110"/>
      <c r="O173" s="38"/>
      <c r="P173" s="43"/>
      <c r="U173" s="71"/>
      <c r="V173" s="71"/>
      <c r="W173" s="82"/>
      <c r="X173" s="71"/>
      <c r="Y173" s="71"/>
      <c r="Z173" s="71"/>
    </row>
    <row r="174" spans="2:26" ht="12.75" x14ac:dyDescent="0.2">
      <c r="B174" s="30">
        <v>127</v>
      </c>
      <c r="C174" s="126"/>
      <c r="D174" s="127"/>
      <c r="E174" s="113"/>
      <c r="F174" s="34"/>
      <c r="G174" s="112"/>
      <c r="H174" s="46"/>
      <c r="I174" s="43"/>
      <c r="J174" s="35"/>
      <c r="K174" s="112"/>
      <c r="L174" s="111"/>
      <c r="M174" s="111"/>
      <c r="N174" s="110"/>
      <c r="O174" s="38"/>
      <c r="P174" s="43"/>
      <c r="U174" s="71"/>
      <c r="V174" s="71"/>
      <c r="W174" s="82"/>
      <c r="X174" s="71"/>
      <c r="Y174" s="71"/>
      <c r="Z174" s="71"/>
    </row>
    <row r="175" spans="2:26" ht="12.75" x14ac:dyDescent="0.2">
      <c r="B175" s="30">
        <v>128</v>
      </c>
      <c r="C175" s="126"/>
      <c r="D175" s="127"/>
      <c r="E175" s="113"/>
      <c r="F175" s="34"/>
      <c r="G175" s="112"/>
      <c r="H175" s="46"/>
      <c r="I175" s="43"/>
      <c r="J175" s="35"/>
      <c r="K175" s="112"/>
      <c r="L175" s="111"/>
      <c r="M175" s="111"/>
      <c r="N175" s="110"/>
      <c r="O175" s="38"/>
      <c r="P175" s="43"/>
      <c r="U175" s="71"/>
      <c r="V175" s="71"/>
      <c r="W175" s="82"/>
      <c r="X175" s="71"/>
      <c r="Y175" s="71"/>
      <c r="Z175" s="71"/>
    </row>
    <row r="176" spans="2:26" ht="12.75" x14ac:dyDescent="0.2">
      <c r="B176" s="30">
        <v>129</v>
      </c>
      <c r="C176" s="126"/>
      <c r="D176" s="127"/>
      <c r="E176" s="113"/>
      <c r="F176" s="34"/>
      <c r="G176" s="112"/>
      <c r="H176" s="46"/>
      <c r="I176" s="43"/>
      <c r="J176" s="35"/>
      <c r="K176" s="112"/>
      <c r="L176" s="111"/>
      <c r="M176" s="111"/>
      <c r="N176" s="110"/>
      <c r="O176" s="38"/>
      <c r="P176" s="43"/>
      <c r="U176" s="71"/>
      <c r="V176" s="71"/>
      <c r="W176" s="82"/>
      <c r="X176" s="71"/>
      <c r="Y176" s="71"/>
      <c r="Z176" s="71"/>
    </row>
    <row r="177" spans="2:26" ht="12.75" x14ac:dyDescent="0.2">
      <c r="B177" s="30">
        <v>130</v>
      </c>
      <c r="C177" s="126"/>
      <c r="D177" s="127"/>
      <c r="E177" s="113"/>
      <c r="F177" s="34"/>
      <c r="G177" s="112"/>
      <c r="H177" s="46"/>
      <c r="I177" s="43"/>
      <c r="J177" s="35"/>
      <c r="K177" s="112"/>
      <c r="L177" s="111"/>
      <c r="M177" s="111"/>
      <c r="N177" s="110"/>
      <c r="O177" s="38"/>
      <c r="P177" s="43"/>
      <c r="U177" s="71"/>
      <c r="V177" s="71"/>
      <c r="W177" s="82"/>
      <c r="X177" s="71"/>
      <c r="Y177" s="71"/>
      <c r="Z177" s="71"/>
    </row>
    <row r="178" spans="2:26" ht="15" customHeight="1" x14ac:dyDescent="0.2">
      <c r="B178" s="30">
        <v>131</v>
      </c>
      <c r="C178" s="126"/>
      <c r="D178" s="127"/>
      <c r="E178" s="113"/>
      <c r="F178" s="34"/>
      <c r="G178" s="112"/>
      <c r="H178" s="46"/>
      <c r="I178" s="43"/>
      <c r="J178" s="35"/>
      <c r="K178" s="112"/>
      <c r="L178" s="111"/>
      <c r="M178" s="111"/>
      <c r="N178" s="110"/>
      <c r="O178" s="38"/>
      <c r="P178" s="43"/>
      <c r="U178" s="71"/>
      <c r="V178" s="71"/>
      <c r="W178" s="82"/>
      <c r="X178" s="71"/>
      <c r="Y178" s="71" t="str">
        <f>IF(AND($G116="Lehrkraft BaEint",$K116="festangestellt"),"ja"," " )</f>
        <v xml:space="preserve"> </v>
      </c>
      <c r="Z178" s="71" t="str">
        <f>IF(AND($G116="Ausbilder BaEint",$K116="festangestellt"),"ja"," " )</f>
        <v xml:space="preserve"> </v>
      </c>
    </row>
    <row r="179" spans="2:26" ht="15" customHeight="1" x14ac:dyDescent="0.2">
      <c r="B179" s="30">
        <v>132</v>
      </c>
      <c r="C179" s="126"/>
      <c r="D179" s="127"/>
      <c r="E179" s="113"/>
      <c r="F179" s="34"/>
      <c r="G179" s="112"/>
      <c r="H179" s="46"/>
      <c r="I179" s="43"/>
      <c r="J179" s="35"/>
      <c r="K179" s="112"/>
      <c r="L179" s="111"/>
      <c r="M179" s="111"/>
      <c r="N179" s="110"/>
      <c r="O179" s="38"/>
      <c r="P179" s="43"/>
      <c r="U179" s="71"/>
      <c r="V179" s="71"/>
      <c r="W179" s="82"/>
      <c r="X179" s="71"/>
      <c r="Y179" s="71"/>
      <c r="Z179" s="71"/>
    </row>
    <row r="180" spans="2:26" ht="15" customHeight="1" x14ac:dyDescent="0.2">
      <c r="B180" s="30">
        <v>133</v>
      </c>
      <c r="C180" s="126"/>
      <c r="D180" s="127"/>
      <c r="E180" s="113"/>
      <c r="F180" s="34"/>
      <c r="G180" s="112"/>
      <c r="H180" s="46"/>
      <c r="I180" s="43"/>
      <c r="J180" s="35"/>
      <c r="K180" s="112"/>
      <c r="L180" s="111"/>
      <c r="M180" s="111"/>
      <c r="N180" s="110"/>
      <c r="O180" s="38"/>
      <c r="P180" s="43"/>
      <c r="U180" s="71"/>
      <c r="V180" s="71"/>
      <c r="W180" s="82"/>
      <c r="X180" s="71"/>
      <c r="Y180" s="71"/>
      <c r="Z180" s="71"/>
    </row>
    <row r="181" spans="2:26" ht="15" customHeight="1" x14ac:dyDescent="0.2">
      <c r="B181" s="30">
        <v>134</v>
      </c>
      <c r="C181" s="126"/>
      <c r="D181" s="127"/>
      <c r="E181" s="113"/>
      <c r="F181" s="34"/>
      <c r="G181" s="112"/>
      <c r="H181" s="46"/>
      <c r="I181" s="43"/>
      <c r="J181" s="35"/>
      <c r="K181" s="112"/>
      <c r="L181" s="111"/>
      <c r="M181" s="111"/>
      <c r="N181" s="110"/>
      <c r="O181" s="38"/>
      <c r="P181" s="43"/>
      <c r="U181" s="71"/>
      <c r="V181" s="71"/>
      <c r="W181" s="82"/>
      <c r="X181" s="71"/>
      <c r="Y181" s="71"/>
      <c r="Z181" s="71"/>
    </row>
    <row r="182" spans="2:26" ht="15" customHeight="1" x14ac:dyDescent="0.2">
      <c r="B182" s="30">
        <v>135</v>
      </c>
      <c r="C182" s="126"/>
      <c r="D182" s="127"/>
      <c r="E182" s="113"/>
      <c r="F182" s="34"/>
      <c r="G182" s="112"/>
      <c r="H182" s="46"/>
      <c r="I182" s="43"/>
      <c r="J182" s="35"/>
      <c r="K182" s="112"/>
      <c r="L182" s="111"/>
      <c r="M182" s="111"/>
      <c r="N182" s="110"/>
      <c r="O182" s="38"/>
      <c r="P182" s="43"/>
      <c r="U182" s="71"/>
      <c r="V182" s="71"/>
      <c r="W182" s="82"/>
      <c r="X182" s="71"/>
      <c r="Y182" s="71"/>
      <c r="Z182" s="71"/>
    </row>
    <row r="183" spans="2:26" ht="15" customHeight="1" x14ac:dyDescent="0.2">
      <c r="B183" s="30">
        <v>136</v>
      </c>
      <c r="C183" s="126"/>
      <c r="D183" s="127"/>
      <c r="E183" s="113"/>
      <c r="F183" s="34"/>
      <c r="G183" s="112"/>
      <c r="H183" s="46"/>
      <c r="I183" s="43"/>
      <c r="J183" s="35"/>
      <c r="K183" s="112"/>
      <c r="L183" s="111"/>
      <c r="M183" s="111"/>
      <c r="N183" s="110"/>
      <c r="O183" s="38"/>
      <c r="P183" s="43"/>
      <c r="U183" s="71"/>
      <c r="V183" s="71"/>
      <c r="W183" s="82"/>
      <c r="X183" s="71"/>
      <c r="Y183" s="71"/>
      <c r="Z183" s="71"/>
    </row>
    <row r="184" spans="2:26" ht="15" customHeight="1" x14ac:dyDescent="0.2">
      <c r="B184" s="30">
        <v>137</v>
      </c>
      <c r="C184" s="126"/>
      <c r="D184" s="127"/>
      <c r="E184" s="113"/>
      <c r="F184" s="34"/>
      <c r="G184" s="112"/>
      <c r="H184" s="46"/>
      <c r="I184" s="43"/>
      <c r="J184" s="35"/>
      <c r="K184" s="112"/>
      <c r="L184" s="111"/>
      <c r="M184" s="111"/>
      <c r="N184" s="110"/>
      <c r="O184" s="38"/>
      <c r="P184" s="43"/>
      <c r="U184" s="71"/>
      <c r="V184" s="71"/>
      <c r="W184" s="82"/>
      <c r="X184" s="71"/>
      <c r="Y184" s="71"/>
      <c r="Z184" s="71"/>
    </row>
    <row r="185" spans="2:26" ht="15" customHeight="1" x14ac:dyDescent="0.2">
      <c r="B185" s="30">
        <v>138</v>
      </c>
      <c r="C185" s="126"/>
      <c r="D185" s="127"/>
      <c r="E185" s="113"/>
      <c r="F185" s="34"/>
      <c r="G185" s="112"/>
      <c r="H185" s="46"/>
      <c r="I185" s="43"/>
      <c r="J185" s="35"/>
      <c r="K185" s="112"/>
      <c r="L185" s="111"/>
      <c r="M185" s="111"/>
      <c r="N185" s="110"/>
      <c r="O185" s="38"/>
      <c r="P185" s="43"/>
      <c r="U185" s="71"/>
      <c r="V185" s="71"/>
      <c r="W185" s="82"/>
      <c r="X185" s="71"/>
      <c r="Y185" s="71"/>
      <c r="Z185" s="71"/>
    </row>
    <row r="186" spans="2:26" ht="15" customHeight="1" x14ac:dyDescent="0.2">
      <c r="B186" s="30">
        <v>139</v>
      </c>
      <c r="C186" s="126"/>
      <c r="D186" s="127"/>
      <c r="E186" s="113"/>
      <c r="F186" s="34"/>
      <c r="G186" s="112"/>
      <c r="H186" s="46"/>
      <c r="I186" s="43"/>
      <c r="J186" s="35"/>
      <c r="K186" s="112"/>
      <c r="L186" s="111"/>
      <c r="M186" s="111"/>
      <c r="N186" s="110"/>
      <c r="O186" s="38"/>
      <c r="P186" s="43"/>
      <c r="U186" s="71"/>
      <c r="V186" s="71"/>
      <c r="W186" s="82"/>
      <c r="X186" s="71"/>
      <c r="Y186" s="71"/>
      <c r="Z186" s="71"/>
    </row>
    <row r="187" spans="2:26" ht="15" customHeight="1" x14ac:dyDescent="0.2">
      <c r="B187" s="30">
        <v>140</v>
      </c>
      <c r="C187" s="126"/>
      <c r="D187" s="127"/>
      <c r="E187" s="113"/>
      <c r="F187" s="34"/>
      <c r="G187" s="112"/>
      <c r="H187" s="46"/>
      <c r="I187" s="43"/>
      <c r="J187" s="35"/>
      <c r="K187" s="112"/>
      <c r="L187" s="111"/>
      <c r="M187" s="111"/>
      <c r="N187" s="110"/>
      <c r="O187" s="38"/>
      <c r="P187" s="43"/>
      <c r="U187" s="71"/>
      <c r="V187" s="71"/>
      <c r="W187" s="82"/>
      <c r="X187" s="71"/>
      <c r="Y187" s="71"/>
      <c r="Z187" s="71"/>
    </row>
    <row r="188" spans="2:26" ht="15" customHeight="1" x14ac:dyDescent="0.2">
      <c r="B188" s="30">
        <v>141</v>
      </c>
      <c r="C188" s="126"/>
      <c r="D188" s="127"/>
      <c r="E188" s="113"/>
      <c r="F188" s="34"/>
      <c r="G188" s="112"/>
      <c r="H188" s="46"/>
      <c r="I188" s="43"/>
      <c r="J188" s="35"/>
      <c r="K188" s="112"/>
      <c r="L188" s="111"/>
      <c r="M188" s="111"/>
      <c r="N188" s="110"/>
      <c r="O188" s="38"/>
      <c r="P188" s="43"/>
      <c r="U188" s="71"/>
      <c r="V188" s="71"/>
      <c r="W188" s="82"/>
      <c r="X188" s="71"/>
      <c r="Y188" s="71"/>
      <c r="Z188" s="71"/>
    </row>
    <row r="189" spans="2:26" ht="15" customHeight="1" x14ac:dyDescent="0.2">
      <c r="B189" s="30">
        <v>142</v>
      </c>
      <c r="C189" s="126"/>
      <c r="D189" s="127"/>
      <c r="E189" s="113"/>
      <c r="F189" s="34"/>
      <c r="G189" s="112"/>
      <c r="H189" s="46"/>
      <c r="I189" s="43"/>
      <c r="J189" s="35"/>
      <c r="K189" s="112"/>
      <c r="L189" s="111"/>
      <c r="M189" s="111"/>
      <c r="N189" s="110"/>
      <c r="O189" s="38"/>
      <c r="P189" s="43"/>
      <c r="U189" s="71"/>
      <c r="V189" s="71"/>
      <c r="W189" s="82"/>
      <c r="X189" s="71"/>
      <c r="Y189" s="71"/>
      <c r="Z189" s="71"/>
    </row>
    <row r="190" spans="2:26" ht="15" customHeight="1" x14ac:dyDescent="0.2">
      <c r="B190" s="30">
        <v>143</v>
      </c>
      <c r="C190" s="126"/>
      <c r="D190" s="127"/>
      <c r="E190" s="113"/>
      <c r="F190" s="34"/>
      <c r="G190" s="112"/>
      <c r="H190" s="46"/>
      <c r="I190" s="43"/>
      <c r="J190" s="35"/>
      <c r="K190" s="112"/>
      <c r="L190" s="111"/>
      <c r="M190" s="111"/>
      <c r="N190" s="110"/>
      <c r="O190" s="38"/>
      <c r="P190" s="43"/>
      <c r="U190" s="71"/>
      <c r="V190" s="71"/>
      <c r="W190" s="82"/>
      <c r="X190" s="71"/>
      <c r="Y190" s="71"/>
      <c r="Z190" s="71"/>
    </row>
    <row r="191" spans="2:26" ht="15" customHeight="1" x14ac:dyDescent="0.2">
      <c r="B191" s="30">
        <v>144</v>
      </c>
      <c r="C191" s="126"/>
      <c r="D191" s="127"/>
      <c r="E191" s="113"/>
      <c r="F191" s="34"/>
      <c r="G191" s="112"/>
      <c r="H191" s="46"/>
      <c r="I191" s="43"/>
      <c r="J191" s="35"/>
      <c r="K191" s="112"/>
      <c r="L191" s="111"/>
      <c r="M191" s="111"/>
      <c r="N191" s="110"/>
      <c r="O191" s="38"/>
      <c r="P191" s="43"/>
      <c r="U191" s="71"/>
      <c r="V191" s="71"/>
      <c r="W191" s="82"/>
      <c r="X191" s="71"/>
      <c r="Y191" s="71"/>
      <c r="Z191" s="71"/>
    </row>
    <row r="192" spans="2:26" ht="15" customHeight="1" x14ac:dyDescent="0.2">
      <c r="B192" s="30">
        <v>145</v>
      </c>
      <c r="C192" s="126"/>
      <c r="D192" s="127"/>
      <c r="E192" s="113"/>
      <c r="F192" s="34"/>
      <c r="G192" s="112"/>
      <c r="H192" s="46"/>
      <c r="I192" s="43"/>
      <c r="J192" s="35"/>
      <c r="K192" s="112"/>
      <c r="L192" s="111"/>
      <c r="M192" s="111"/>
      <c r="N192" s="110"/>
      <c r="O192" s="38"/>
      <c r="P192" s="43"/>
      <c r="U192" s="71"/>
      <c r="V192" s="71"/>
      <c r="W192" s="82"/>
      <c r="X192" s="71"/>
      <c r="Y192" s="71"/>
      <c r="Z192" s="71"/>
    </row>
    <row r="193" spans="2:26" ht="15" customHeight="1" x14ac:dyDescent="0.2">
      <c r="B193" s="30">
        <v>146</v>
      </c>
      <c r="C193" s="126"/>
      <c r="D193" s="127"/>
      <c r="E193" s="113"/>
      <c r="F193" s="34"/>
      <c r="G193" s="112"/>
      <c r="H193" s="46"/>
      <c r="I193" s="43"/>
      <c r="J193" s="35"/>
      <c r="K193" s="112"/>
      <c r="L193" s="111"/>
      <c r="M193" s="111"/>
      <c r="N193" s="110"/>
      <c r="O193" s="38"/>
      <c r="P193" s="43"/>
      <c r="U193" s="71"/>
      <c r="V193" s="71"/>
      <c r="W193" s="82"/>
      <c r="X193" s="71"/>
      <c r="Y193" s="71"/>
      <c r="Z193" s="71"/>
    </row>
    <row r="194" spans="2:26" ht="15" customHeight="1" x14ac:dyDescent="0.2">
      <c r="B194" s="30">
        <v>147</v>
      </c>
      <c r="C194" s="126"/>
      <c r="D194" s="127"/>
      <c r="E194" s="113"/>
      <c r="F194" s="34"/>
      <c r="G194" s="112"/>
      <c r="H194" s="46"/>
      <c r="I194" s="43"/>
      <c r="J194" s="35"/>
      <c r="K194" s="112"/>
      <c r="L194" s="111"/>
      <c r="M194" s="111"/>
      <c r="N194" s="110"/>
      <c r="O194" s="38"/>
      <c r="P194" s="43"/>
      <c r="U194" s="71"/>
      <c r="V194" s="71"/>
      <c r="W194" s="82"/>
      <c r="X194" s="71"/>
      <c r="Y194" s="71"/>
      <c r="Z194" s="71"/>
    </row>
    <row r="195" spans="2:26" ht="15" customHeight="1" x14ac:dyDescent="0.2">
      <c r="B195" s="30">
        <v>148</v>
      </c>
      <c r="C195" s="126"/>
      <c r="D195" s="127"/>
      <c r="E195" s="113"/>
      <c r="F195" s="34"/>
      <c r="G195" s="112"/>
      <c r="H195" s="46"/>
      <c r="I195" s="43"/>
      <c r="J195" s="35"/>
      <c r="K195" s="112"/>
      <c r="L195" s="111"/>
      <c r="M195" s="111"/>
      <c r="N195" s="110"/>
      <c r="O195" s="38"/>
      <c r="P195" s="43"/>
      <c r="U195" s="71"/>
      <c r="V195" s="71"/>
      <c r="W195" s="82"/>
      <c r="X195" s="71"/>
      <c r="Y195" s="71"/>
      <c r="Z195" s="71"/>
    </row>
    <row r="196" spans="2:26" ht="15" customHeight="1" x14ac:dyDescent="0.2">
      <c r="B196" s="30">
        <v>149</v>
      </c>
      <c r="C196" s="126"/>
      <c r="D196" s="127"/>
      <c r="E196" s="113"/>
      <c r="F196" s="34"/>
      <c r="G196" s="112"/>
      <c r="H196" s="46"/>
      <c r="I196" s="43"/>
      <c r="J196" s="35"/>
      <c r="K196" s="112"/>
      <c r="L196" s="111"/>
      <c r="M196" s="111"/>
      <c r="N196" s="110"/>
      <c r="O196" s="38"/>
      <c r="P196" s="43"/>
      <c r="U196" s="71"/>
      <c r="V196" s="71"/>
      <c r="W196" s="82"/>
      <c r="X196" s="71"/>
      <c r="Y196" s="71"/>
      <c r="Z196" s="71"/>
    </row>
    <row r="197" spans="2:26" ht="15" customHeight="1" x14ac:dyDescent="0.2">
      <c r="B197" s="30">
        <v>150</v>
      </c>
      <c r="C197" s="126"/>
      <c r="D197" s="127"/>
      <c r="E197" s="113"/>
      <c r="F197" s="34"/>
      <c r="G197" s="112"/>
      <c r="H197" s="46"/>
      <c r="I197" s="43"/>
      <c r="J197" s="35"/>
      <c r="K197" s="112"/>
      <c r="L197" s="111"/>
      <c r="M197" s="111"/>
      <c r="N197" s="110"/>
      <c r="O197" s="38"/>
      <c r="P197" s="43"/>
      <c r="U197" s="71"/>
      <c r="V197" s="71"/>
      <c r="W197" s="82"/>
      <c r="X197" s="71"/>
      <c r="Y197" s="71"/>
      <c r="Z197" s="71"/>
    </row>
    <row r="198" spans="2:26" ht="15" customHeight="1" x14ac:dyDescent="0.2">
      <c r="T198" s="71"/>
      <c r="U198" s="71"/>
      <c r="V198" s="71"/>
      <c r="W198" s="71"/>
      <c r="X198" s="71" t="str">
        <f>IF(AND($G117="Lehrkraft BaEint",$K117="festangestellt"),"ja"," " )</f>
        <v xml:space="preserve"> </v>
      </c>
      <c r="Y198" s="71" t="str">
        <f>IF(AND($G117="Ausbilder BaEint",$K117="festangestellt"),"ja"," " )</f>
        <v xml:space="preserve"> </v>
      </c>
    </row>
    <row r="199" spans="2:26" ht="18.75" customHeight="1" x14ac:dyDescent="0.2">
      <c r="B199" s="158" t="s">
        <v>14</v>
      </c>
      <c r="C199" s="158"/>
      <c r="D199" s="158"/>
      <c r="E199" s="158"/>
      <c r="F199" s="158"/>
      <c r="G199" s="158"/>
      <c r="H199" s="158"/>
      <c r="I199" s="158"/>
      <c r="T199" s="71"/>
      <c r="U199" s="71"/>
      <c r="V199" s="71"/>
      <c r="W199" s="71"/>
      <c r="X199" s="71"/>
      <c r="Y199" s="71"/>
    </row>
    <row r="200" spans="2:26" ht="46.5" customHeight="1" x14ac:dyDescent="0.2">
      <c r="B200" s="57"/>
      <c r="C200" s="57"/>
      <c r="D200" s="57"/>
      <c r="E200" s="57"/>
      <c r="F200" s="57"/>
      <c r="G200" s="57"/>
      <c r="H200" s="57"/>
      <c r="I200" s="57"/>
      <c r="N200" s="131" t="s">
        <v>28</v>
      </c>
      <c r="O200" s="131"/>
      <c r="P200" s="49"/>
      <c r="U200" s="71"/>
      <c r="V200" s="71"/>
      <c r="W200" s="71"/>
      <c r="X200" s="71"/>
      <c r="Y200" s="71"/>
      <c r="Z200" s="71"/>
    </row>
    <row r="201" spans="2:26" ht="66.75" customHeight="1" x14ac:dyDescent="0.2">
      <c r="B201" s="32" t="s">
        <v>2</v>
      </c>
      <c r="C201" s="128" t="s">
        <v>3</v>
      </c>
      <c r="D201" s="128"/>
      <c r="E201" s="55" t="s">
        <v>4</v>
      </c>
      <c r="F201" s="55" t="s">
        <v>12</v>
      </c>
      <c r="G201" s="55" t="s">
        <v>5</v>
      </c>
      <c r="H201" s="55" t="s">
        <v>35</v>
      </c>
      <c r="I201" s="41" t="s">
        <v>22</v>
      </c>
      <c r="J201" s="55" t="s">
        <v>37</v>
      </c>
      <c r="K201" s="55" t="s">
        <v>39</v>
      </c>
      <c r="L201" s="109" t="s">
        <v>75</v>
      </c>
      <c r="M201" s="108" t="s">
        <v>74</v>
      </c>
      <c r="N201" s="55" t="s">
        <v>73</v>
      </c>
      <c r="O201" s="55" t="s">
        <v>23</v>
      </c>
      <c r="P201" s="55" t="s">
        <v>36</v>
      </c>
      <c r="U201" s="71"/>
      <c r="V201" s="71"/>
      <c r="W201" s="71"/>
      <c r="X201" s="71"/>
      <c r="Y201" s="71"/>
      <c r="Z201" s="71"/>
    </row>
    <row r="202" spans="2:26" ht="3.75" customHeight="1" x14ac:dyDescent="0.2">
      <c r="B202" s="26"/>
      <c r="C202" s="156"/>
      <c r="D202" s="157"/>
      <c r="E202" s="27"/>
      <c r="F202" s="27"/>
      <c r="G202" s="27"/>
      <c r="H202" s="45"/>
      <c r="I202" s="52"/>
      <c r="J202" s="27"/>
      <c r="K202" s="27"/>
      <c r="L202" s="27"/>
      <c r="M202" s="27"/>
      <c r="N202" s="27"/>
      <c r="O202" s="27"/>
      <c r="P202" s="48"/>
      <c r="U202" s="71"/>
      <c r="V202" s="71"/>
      <c r="W202" s="71"/>
      <c r="X202" s="71"/>
      <c r="Y202" s="71"/>
      <c r="Z202" s="71"/>
    </row>
    <row r="203" spans="2:26" ht="12.75" x14ac:dyDescent="0.2">
      <c r="B203" s="28">
        <v>1</v>
      </c>
      <c r="C203" s="127"/>
      <c r="D203" s="127"/>
      <c r="E203" s="51"/>
      <c r="F203" s="39"/>
      <c r="G203" s="87"/>
      <c r="H203" s="46"/>
      <c r="I203" s="43"/>
      <c r="J203" s="35"/>
      <c r="K203" s="51"/>
      <c r="L203" s="111"/>
      <c r="M203" s="107"/>
      <c r="N203" s="51"/>
      <c r="O203" s="36"/>
      <c r="P203" s="43"/>
      <c r="U203" s="71"/>
      <c r="V203" s="71"/>
      <c r="W203" s="71"/>
      <c r="X203" s="71"/>
      <c r="Y203" s="71"/>
      <c r="Z203" s="71"/>
    </row>
    <row r="204" spans="2:26" ht="12.75" x14ac:dyDescent="0.2">
      <c r="B204" s="30">
        <v>2</v>
      </c>
      <c r="C204" s="125"/>
      <c r="D204" s="125"/>
      <c r="E204" s="50"/>
      <c r="F204" s="40"/>
      <c r="G204" s="87"/>
      <c r="H204" s="46"/>
      <c r="I204" s="43"/>
      <c r="J204" s="37"/>
      <c r="K204" s="50"/>
      <c r="L204" s="111"/>
      <c r="M204" s="107"/>
      <c r="N204" s="50"/>
      <c r="O204" s="38"/>
      <c r="P204" s="43"/>
      <c r="U204" s="71"/>
      <c r="V204" s="71"/>
      <c r="W204" s="71"/>
      <c r="X204" s="71"/>
      <c r="Y204" s="71"/>
      <c r="Z204" s="71"/>
    </row>
    <row r="205" spans="2:26" ht="12.75" x14ac:dyDescent="0.2">
      <c r="B205" s="30">
        <v>3</v>
      </c>
      <c r="C205" s="125"/>
      <c r="D205" s="125"/>
      <c r="E205" s="50"/>
      <c r="F205" s="40"/>
      <c r="G205" s="87"/>
      <c r="H205" s="46"/>
      <c r="I205" s="43"/>
      <c r="J205" s="37"/>
      <c r="K205" s="50"/>
      <c r="L205" s="111"/>
      <c r="M205" s="107"/>
      <c r="N205" s="50"/>
      <c r="O205" s="38"/>
      <c r="P205" s="43"/>
      <c r="U205" s="71"/>
      <c r="V205" s="71"/>
      <c r="W205" s="71"/>
      <c r="X205" s="71"/>
      <c r="Y205" s="71"/>
      <c r="Z205" s="71"/>
    </row>
    <row r="206" spans="2:26" ht="12.75" x14ac:dyDescent="0.2">
      <c r="B206" s="30">
        <v>4</v>
      </c>
      <c r="C206" s="125"/>
      <c r="D206" s="125"/>
      <c r="E206" s="50"/>
      <c r="F206" s="40"/>
      <c r="G206" s="87"/>
      <c r="H206" s="46"/>
      <c r="I206" s="43"/>
      <c r="J206" s="37"/>
      <c r="K206" s="50"/>
      <c r="L206" s="111"/>
      <c r="M206" s="107"/>
      <c r="N206" s="50"/>
      <c r="O206" s="38"/>
      <c r="P206" s="43"/>
      <c r="U206" s="71"/>
      <c r="V206" s="71"/>
      <c r="W206" s="71"/>
      <c r="X206" s="71"/>
      <c r="Y206" s="71"/>
      <c r="Z206" s="71"/>
    </row>
    <row r="207" spans="2:26" ht="12.75" x14ac:dyDescent="0.2">
      <c r="B207" s="30">
        <v>5</v>
      </c>
      <c r="C207" s="125"/>
      <c r="D207" s="125"/>
      <c r="E207" s="50"/>
      <c r="F207" s="40"/>
      <c r="G207" s="87"/>
      <c r="H207" s="46"/>
      <c r="I207" s="43"/>
      <c r="J207" s="37"/>
      <c r="K207" s="50"/>
      <c r="L207" s="111"/>
      <c r="M207" s="107"/>
      <c r="N207" s="50"/>
      <c r="O207" s="38"/>
      <c r="P207" s="43"/>
      <c r="U207" s="71"/>
      <c r="V207" s="71"/>
      <c r="W207" s="71"/>
      <c r="X207" s="71"/>
      <c r="Y207" s="71"/>
      <c r="Z207" s="71"/>
    </row>
    <row r="208" spans="2:26" ht="12.75" x14ac:dyDescent="0.2">
      <c r="B208" s="30">
        <v>6</v>
      </c>
      <c r="C208" s="125"/>
      <c r="D208" s="125"/>
      <c r="E208" s="50"/>
      <c r="F208" s="40"/>
      <c r="G208" s="87"/>
      <c r="H208" s="46"/>
      <c r="I208" s="43"/>
      <c r="J208" s="37"/>
      <c r="K208" s="50"/>
      <c r="L208" s="111"/>
      <c r="M208" s="107"/>
      <c r="N208" s="50"/>
      <c r="O208" s="38"/>
      <c r="P208" s="43"/>
      <c r="U208" s="71"/>
      <c r="V208" s="71"/>
      <c r="W208" s="71"/>
      <c r="X208" s="71"/>
      <c r="Y208" s="71"/>
      <c r="Z208" s="71"/>
    </row>
    <row r="209" spans="2:26" ht="12.75" x14ac:dyDescent="0.2">
      <c r="B209" s="30">
        <v>7</v>
      </c>
      <c r="C209" s="125"/>
      <c r="D209" s="125"/>
      <c r="E209" s="50"/>
      <c r="F209" s="40"/>
      <c r="G209" s="87"/>
      <c r="H209" s="46"/>
      <c r="I209" s="43"/>
      <c r="J209" s="37"/>
      <c r="K209" s="50"/>
      <c r="L209" s="111"/>
      <c r="M209" s="107"/>
      <c r="N209" s="50"/>
      <c r="O209" s="38"/>
      <c r="P209" s="43"/>
      <c r="U209" s="71"/>
      <c r="V209" s="71"/>
      <c r="W209" s="71"/>
      <c r="X209" s="71"/>
      <c r="Y209" s="71"/>
      <c r="Z209" s="71"/>
    </row>
    <row r="210" spans="2:26" ht="12.75" x14ac:dyDescent="0.2">
      <c r="B210" s="30">
        <v>8</v>
      </c>
      <c r="C210" s="125"/>
      <c r="D210" s="125"/>
      <c r="E210" s="50"/>
      <c r="F210" s="40"/>
      <c r="G210" s="87"/>
      <c r="H210" s="46"/>
      <c r="I210" s="43"/>
      <c r="J210" s="37"/>
      <c r="K210" s="50"/>
      <c r="L210" s="111"/>
      <c r="M210" s="107"/>
      <c r="N210" s="50"/>
      <c r="O210" s="38"/>
      <c r="P210" s="43"/>
      <c r="U210" s="71"/>
      <c r="V210" s="71"/>
      <c r="W210" s="71"/>
      <c r="X210" s="71"/>
      <c r="Y210" s="71"/>
      <c r="Z210" s="71"/>
    </row>
    <row r="211" spans="2:26" ht="12.75" x14ac:dyDescent="0.2">
      <c r="B211" s="30">
        <v>9</v>
      </c>
      <c r="C211" s="125"/>
      <c r="D211" s="125"/>
      <c r="E211" s="50"/>
      <c r="F211" s="40"/>
      <c r="G211" s="87"/>
      <c r="H211" s="46"/>
      <c r="I211" s="43"/>
      <c r="J211" s="37"/>
      <c r="K211" s="50"/>
      <c r="L211" s="111"/>
      <c r="M211" s="107"/>
      <c r="N211" s="50"/>
      <c r="O211" s="38"/>
      <c r="P211" s="43"/>
      <c r="U211" s="71"/>
      <c r="V211" s="71"/>
      <c r="W211" s="71"/>
      <c r="X211" s="71"/>
      <c r="Y211" s="71"/>
      <c r="Z211" s="71"/>
    </row>
    <row r="212" spans="2:26" ht="12.75" x14ac:dyDescent="0.2">
      <c r="B212" s="30">
        <v>10</v>
      </c>
      <c r="C212" s="125"/>
      <c r="D212" s="125"/>
      <c r="E212" s="50"/>
      <c r="F212" s="40"/>
      <c r="G212" s="87"/>
      <c r="H212" s="46"/>
      <c r="I212" s="43"/>
      <c r="J212" s="37"/>
      <c r="K212" s="50"/>
      <c r="L212" s="111"/>
      <c r="M212" s="107"/>
      <c r="N212" s="50"/>
      <c r="O212" s="38"/>
      <c r="P212" s="43"/>
      <c r="U212" s="71"/>
      <c r="V212" s="71"/>
      <c r="W212" s="71"/>
      <c r="X212" s="71"/>
      <c r="Y212" s="71"/>
      <c r="Z212" s="71"/>
    </row>
    <row r="213" spans="2:26" ht="12.75" x14ac:dyDescent="0.2">
      <c r="B213" s="30">
        <v>11</v>
      </c>
      <c r="C213" s="125"/>
      <c r="D213" s="125"/>
      <c r="E213" s="50"/>
      <c r="F213" s="40"/>
      <c r="G213" s="87"/>
      <c r="H213" s="46"/>
      <c r="I213" s="43"/>
      <c r="J213" s="37"/>
      <c r="K213" s="50"/>
      <c r="L213" s="111"/>
      <c r="M213" s="107"/>
      <c r="N213" s="50"/>
      <c r="O213" s="38"/>
      <c r="P213" s="43"/>
      <c r="U213" s="71"/>
      <c r="V213" s="71"/>
      <c r="W213" s="71"/>
      <c r="X213" s="71"/>
      <c r="Y213" s="71"/>
      <c r="Z213" s="71"/>
    </row>
    <row r="214" spans="2:26" ht="12.75" x14ac:dyDescent="0.2">
      <c r="B214" s="30">
        <v>12</v>
      </c>
      <c r="C214" s="125"/>
      <c r="D214" s="125"/>
      <c r="E214" s="50"/>
      <c r="F214" s="40"/>
      <c r="G214" s="87"/>
      <c r="H214" s="46"/>
      <c r="I214" s="43"/>
      <c r="J214" s="37"/>
      <c r="K214" s="50"/>
      <c r="L214" s="111"/>
      <c r="M214" s="107"/>
      <c r="N214" s="50"/>
      <c r="O214" s="38"/>
      <c r="P214" s="43"/>
      <c r="U214" s="71"/>
      <c r="V214" s="71"/>
      <c r="W214" s="71"/>
      <c r="X214" s="71"/>
      <c r="Y214" s="71"/>
      <c r="Z214" s="71"/>
    </row>
    <row r="215" spans="2:26" ht="12.75" x14ac:dyDescent="0.2">
      <c r="B215" s="30">
        <v>13</v>
      </c>
      <c r="C215" s="125"/>
      <c r="D215" s="125"/>
      <c r="E215" s="50"/>
      <c r="F215" s="40"/>
      <c r="G215" s="87"/>
      <c r="H215" s="46"/>
      <c r="I215" s="43"/>
      <c r="J215" s="37"/>
      <c r="K215" s="50"/>
      <c r="L215" s="111"/>
      <c r="M215" s="107"/>
      <c r="N215" s="50"/>
      <c r="O215" s="38"/>
      <c r="P215" s="43"/>
      <c r="U215" s="71"/>
      <c r="V215" s="71"/>
      <c r="W215" s="71"/>
      <c r="X215" s="71"/>
      <c r="Y215" s="71"/>
      <c r="Z215" s="71"/>
    </row>
    <row r="216" spans="2:26" ht="12.75" x14ac:dyDescent="0.2">
      <c r="B216" s="30">
        <v>14</v>
      </c>
      <c r="C216" s="125"/>
      <c r="D216" s="125"/>
      <c r="E216" s="50"/>
      <c r="F216" s="40"/>
      <c r="G216" s="87"/>
      <c r="H216" s="46"/>
      <c r="I216" s="43"/>
      <c r="J216" s="37"/>
      <c r="K216" s="50"/>
      <c r="L216" s="111"/>
      <c r="M216" s="107"/>
      <c r="N216" s="50"/>
      <c r="O216" s="38"/>
      <c r="P216" s="43"/>
      <c r="U216" s="71"/>
      <c r="V216" s="71"/>
      <c r="W216" s="71"/>
      <c r="X216" s="71"/>
      <c r="Y216" s="71"/>
      <c r="Z216" s="71"/>
    </row>
    <row r="217" spans="2:26" ht="12.75" x14ac:dyDescent="0.2">
      <c r="B217" s="30">
        <v>15</v>
      </c>
      <c r="C217" s="125"/>
      <c r="D217" s="125"/>
      <c r="E217" s="50"/>
      <c r="F217" s="40"/>
      <c r="G217" s="87"/>
      <c r="H217" s="46"/>
      <c r="I217" s="43"/>
      <c r="J217" s="37"/>
      <c r="K217" s="50"/>
      <c r="L217" s="111"/>
      <c r="M217" s="107"/>
      <c r="N217" s="50"/>
      <c r="O217" s="38"/>
      <c r="P217" s="43"/>
      <c r="U217" s="71"/>
      <c r="V217" s="71"/>
      <c r="W217" s="71"/>
      <c r="X217" s="71"/>
      <c r="Y217" s="71"/>
      <c r="Z217" s="71"/>
    </row>
    <row r="218" spans="2:26" ht="12.75" x14ac:dyDescent="0.2">
      <c r="B218" s="30">
        <v>16</v>
      </c>
      <c r="C218" s="125"/>
      <c r="D218" s="125"/>
      <c r="E218" s="50"/>
      <c r="F218" s="40"/>
      <c r="G218" s="87"/>
      <c r="H218" s="46"/>
      <c r="I218" s="43"/>
      <c r="J218" s="37"/>
      <c r="K218" s="50"/>
      <c r="L218" s="111"/>
      <c r="M218" s="107"/>
      <c r="N218" s="50"/>
      <c r="O218" s="38"/>
      <c r="P218" s="43"/>
      <c r="U218" s="71"/>
      <c r="V218" s="71"/>
      <c r="W218" s="71"/>
      <c r="X218" s="71"/>
      <c r="Y218" s="71"/>
      <c r="Z218" s="71"/>
    </row>
    <row r="219" spans="2:26" ht="12.75" x14ac:dyDescent="0.2">
      <c r="B219" s="30">
        <v>17</v>
      </c>
      <c r="C219" s="125"/>
      <c r="D219" s="125"/>
      <c r="E219" s="50"/>
      <c r="F219" s="40"/>
      <c r="G219" s="87"/>
      <c r="H219" s="46"/>
      <c r="I219" s="43"/>
      <c r="J219" s="37"/>
      <c r="K219" s="50"/>
      <c r="L219" s="111"/>
      <c r="M219" s="107"/>
      <c r="N219" s="50"/>
      <c r="O219" s="38"/>
      <c r="P219" s="43"/>
    </row>
    <row r="220" spans="2:26" ht="12.75" x14ac:dyDescent="0.2">
      <c r="B220" s="30">
        <v>18</v>
      </c>
      <c r="C220" s="125"/>
      <c r="D220" s="125"/>
      <c r="E220" s="50"/>
      <c r="F220" s="40"/>
      <c r="G220" s="87"/>
      <c r="H220" s="46"/>
      <c r="I220" s="43"/>
      <c r="J220" s="37"/>
      <c r="K220" s="50"/>
      <c r="L220" s="111"/>
      <c r="M220" s="107"/>
      <c r="N220" s="50"/>
      <c r="O220" s="38"/>
      <c r="P220" s="43"/>
    </row>
    <row r="221" spans="2:26" ht="12.75" x14ac:dyDescent="0.2">
      <c r="B221" s="30">
        <v>19</v>
      </c>
      <c r="C221" s="125"/>
      <c r="D221" s="125"/>
      <c r="E221" s="50"/>
      <c r="F221" s="40"/>
      <c r="G221" s="87"/>
      <c r="H221" s="46"/>
      <c r="I221" s="43"/>
      <c r="J221" s="37"/>
      <c r="K221" s="50"/>
      <c r="L221" s="111"/>
      <c r="M221" s="107"/>
      <c r="N221" s="50"/>
      <c r="O221" s="38"/>
      <c r="P221" s="43"/>
    </row>
    <row r="222" spans="2:26" ht="12.75" x14ac:dyDescent="0.2">
      <c r="B222" s="30">
        <v>20</v>
      </c>
      <c r="C222" s="125"/>
      <c r="D222" s="125"/>
      <c r="E222" s="50"/>
      <c r="F222" s="40"/>
      <c r="G222" s="87"/>
      <c r="H222" s="46"/>
      <c r="I222" s="43"/>
      <c r="J222" s="37"/>
      <c r="K222" s="50"/>
      <c r="L222" s="111"/>
      <c r="M222" s="107"/>
      <c r="N222" s="50"/>
      <c r="O222" s="38"/>
      <c r="P222" s="43"/>
    </row>
    <row r="223" spans="2:26" ht="12.75" x14ac:dyDescent="0.2">
      <c r="B223" s="30">
        <v>21</v>
      </c>
      <c r="C223" s="125"/>
      <c r="D223" s="125"/>
      <c r="E223" s="50"/>
      <c r="F223" s="40"/>
      <c r="G223" s="87"/>
      <c r="H223" s="46"/>
      <c r="I223" s="43"/>
      <c r="J223" s="37"/>
      <c r="K223" s="50"/>
      <c r="L223" s="111"/>
      <c r="M223" s="107"/>
      <c r="N223" s="50"/>
      <c r="O223" s="38"/>
      <c r="P223" s="43"/>
    </row>
    <row r="224" spans="2:26" ht="12.75" x14ac:dyDescent="0.2">
      <c r="B224" s="30">
        <v>22</v>
      </c>
      <c r="C224" s="125"/>
      <c r="D224" s="125"/>
      <c r="E224" s="50"/>
      <c r="F224" s="40"/>
      <c r="G224" s="87"/>
      <c r="H224" s="46"/>
      <c r="I224" s="43"/>
      <c r="J224" s="37"/>
      <c r="K224" s="50"/>
      <c r="L224" s="111"/>
      <c r="M224" s="107"/>
      <c r="N224" s="50"/>
      <c r="O224" s="38"/>
      <c r="P224" s="43"/>
    </row>
    <row r="225" spans="2:16" ht="12.75" x14ac:dyDescent="0.2">
      <c r="B225" s="30">
        <v>23</v>
      </c>
      <c r="C225" s="125"/>
      <c r="D225" s="125"/>
      <c r="E225" s="50"/>
      <c r="F225" s="40"/>
      <c r="G225" s="87"/>
      <c r="H225" s="46"/>
      <c r="I225" s="43"/>
      <c r="J225" s="37"/>
      <c r="K225" s="50"/>
      <c r="L225" s="111"/>
      <c r="M225" s="107"/>
      <c r="N225" s="50"/>
      <c r="O225" s="38"/>
      <c r="P225" s="43"/>
    </row>
    <row r="226" spans="2:16" ht="12.75" x14ac:dyDescent="0.2">
      <c r="B226" s="30">
        <v>24</v>
      </c>
      <c r="C226" s="125"/>
      <c r="D226" s="125"/>
      <c r="E226" s="50"/>
      <c r="F226" s="40"/>
      <c r="G226" s="87"/>
      <c r="H226" s="46"/>
      <c r="I226" s="43"/>
      <c r="J226" s="37"/>
      <c r="K226" s="50"/>
      <c r="L226" s="111"/>
      <c r="M226" s="107"/>
      <c r="N226" s="50"/>
      <c r="O226" s="38"/>
      <c r="P226" s="43"/>
    </row>
    <row r="227" spans="2:16" ht="12.75" x14ac:dyDescent="0.2">
      <c r="B227" s="30">
        <v>25</v>
      </c>
      <c r="C227" s="125"/>
      <c r="D227" s="125"/>
      <c r="E227" s="50"/>
      <c r="F227" s="40"/>
      <c r="G227" s="87"/>
      <c r="H227" s="46"/>
      <c r="I227" s="43"/>
      <c r="J227" s="37"/>
      <c r="K227" s="50"/>
      <c r="L227" s="111"/>
      <c r="M227" s="107"/>
      <c r="N227" s="50"/>
      <c r="O227" s="38"/>
      <c r="P227" s="43"/>
    </row>
    <row r="228" spans="2:16" ht="12.75" x14ac:dyDescent="0.2">
      <c r="B228" s="30">
        <v>26</v>
      </c>
      <c r="C228" s="125"/>
      <c r="D228" s="125"/>
      <c r="E228" s="50"/>
      <c r="F228" s="40"/>
      <c r="G228" s="87"/>
      <c r="H228" s="46"/>
      <c r="I228" s="43"/>
      <c r="J228" s="37"/>
      <c r="K228" s="50"/>
      <c r="L228" s="111"/>
      <c r="M228" s="107"/>
      <c r="N228" s="50"/>
      <c r="O228" s="38"/>
      <c r="P228" s="43"/>
    </row>
    <row r="229" spans="2:16" ht="12.75" x14ac:dyDescent="0.2">
      <c r="B229" s="30">
        <v>27</v>
      </c>
      <c r="C229" s="125"/>
      <c r="D229" s="125"/>
      <c r="E229" s="50"/>
      <c r="F229" s="40"/>
      <c r="G229" s="87"/>
      <c r="H229" s="46"/>
      <c r="I229" s="43"/>
      <c r="J229" s="37"/>
      <c r="K229" s="50"/>
      <c r="L229" s="111"/>
      <c r="M229" s="107"/>
      <c r="N229" s="50"/>
      <c r="O229" s="38"/>
      <c r="P229" s="43"/>
    </row>
    <row r="230" spans="2:16" ht="12.75" x14ac:dyDescent="0.2">
      <c r="B230" s="30">
        <v>28</v>
      </c>
      <c r="C230" s="125"/>
      <c r="D230" s="125"/>
      <c r="E230" s="50"/>
      <c r="F230" s="40"/>
      <c r="G230" s="87"/>
      <c r="H230" s="46"/>
      <c r="I230" s="43"/>
      <c r="J230" s="37"/>
      <c r="K230" s="50"/>
      <c r="L230" s="111"/>
      <c r="M230" s="107"/>
      <c r="N230" s="50"/>
      <c r="O230" s="38"/>
      <c r="P230" s="43"/>
    </row>
    <row r="231" spans="2:16" ht="12.75" x14ac:dyDescent="0.2">
      <c r="B231" s="30">
        <v>29</v>
      </c>
      <c r="C231" s="125"/>
      <c r="D231" s="125"/>
      <c r="E231" s="50"/>
      <c r="F231" s="40"/>
      <c r="G231" s="87"/>
      <c r="H231" s="46"/>
      <c r="I231" s="43"/>
      <c r="J231" s="37"/>
      <c r="K231" s="50"/>
      <c r="L231" s="111"/>
      <c r="M231" s="107"/>
      <c r="N231" s="50"/>
      <c r="O231" s="38"/>
      <c r="P231" s="43"/>
    </row>
    <row r="232" spans="2:16" ht="12.75" x14ac:dyDescent="0.2">
      <c r="B232" s="30">
        <v>30</v>
      </c>
      <c r="C232" s="125"/>
      <c r="D232" s="125"/>
      <c r="E232" s="50"/>
      <c r="F232" s="40"/>
      <c r="G232" s="87"/>
      <c r="H232" s="46"/>
      <c r="I232" s="43"/>
      <c r="J232" s="37"/>
      <c r="K232" s="50"/>
      <c r="L232" s="111"/>
      <c r="M232" s="107"/>
      <c r="N232" s="50"/>
      <c r="O232" s="38"/>
      <c r="P232" s="43"/>
    </row>
    <row r="233" spans="2:16" ht="12.75" x14ac:dyDescent="0.2">
      <c r="B233" s="30">
        <v>31</v>
      </c>
      <c r="C233" s="125"/>
      <c r="D233" s="125"/>
      <c r="E233" s="50"/>
      <c r="F233" s="40"/>
      <c r="G233" s="87"/>
      <c r="H233" s="46"/>
      <c r="I233" s="43"/>
      <c r="J233" s="37"/>
      <c r="K233" s="50"/>
      <c r="L233" s="111"/>
      <c r="M233" s="107"/>
      <c r="N233" s="50"/>
      <c r="O233" s="38"/>
      <c r="P233" s="43"/>
    </row>
    <row r="234" spans="2:16" ht="12.75" x14ac:dyDescent="0.2">
      <c r="B234" s="30">
        <v>32</v>
      </c>
      <c r="C234" s="125"/>
      <c r="D234" s="125"/>
      <c r="E234" s="50"/>
      <c r="F234" s="40"/>
      <c r="G234" s="87"/>
      <c r="H234" s="46"/>
      <c r="I234" s="43"/>
      <c r="J234" s="37"/>
      <c r="K234" s="50"/>
      <c r="L234" s="111"/>
      <c r="M234" s="107"/>
      <c r="N234" s="50"/>
      <c r="O234" s="38"/>
      <c r="P234" s="43"/>
    </row>
    <row r="235" spans="2:16" ht="12.75" x14ac:dyDescent="0.2">
      <c r="B235" s="30">
        <v>33</v>
      </c>
      <c r="C235" s="125"/>
      <c r="D235" s="125"/>
      <c r="E235" s="50"/>
      <c r="F235" s="40"/>
      <c r="G235" s="87"/>
      <c r="H235" s="46"/>
      <c r="I235" s="43"/>
      <c r="J235" s="37"/>
      <c r="K235" s="50"/>
      <c r="L235" s="111"/>
      <c r="M235" s="107"/>
      <c r="N235" s="50"/>
      <c r="O235" s="38"/>
      <c r="P235" s="43"/>
    </row>
    <row r="236" spans="2:16" ht="12.75" x14ac:dyDescent="0.2">
      <c r="B236" s="30">
        <v>34</v>
      </c>
      <c r="C236" s="125"/>
      <c r="D236" s="125"/>
      <c r="E236" s="50"/>
      <c r="F236" s="40"/>
      <c r="G236" s="87"/>
      <c r="H236" s="46"/>
      <c r="I236" s="43"/>
      <c r="J236" s="37"/>
      <c r="K236" s="50"/>
      <c r="L236" s="111"/>
      <c r="M236" s="107"/>
      <c r="N236" s="50"/>
      <c r="O236" s="38"/>
      <c r="P236" s="43"/>
    </row>
    <row r="237" spans="2:16" ht="12.75" x14ac:dyDescent="0.2">
      <c r="B237" s="30">
        <v>35</v>
      </c>
      <c r="C237" s="125"/>
      <c r="D237" s="125"/>
      <c r="E237" s="50"/>
      <c r="F237" s="40"/>
      <c r="G237" s="87"/>
      <c r="H237" s="46"/>
      <c r="I237" s="43"/>
      <c r="J237" s="37"/>
      <c r="K237" s="50"/>
      <c r="L237" s="111"/>
      <c r="M237" s="107"/>
      <c r="N237" s="50"/>
      <c r="O237" s="38"/>
      <c r="P237" s="43"/>
    </row>
    <row r="238" spans="2:16" ht="12.75" x14ac:dyDescent="0.2">
      <c r="B238" s="30">
        <v>36</v>
      </c>
      <c r="C238" s="125"/>
      <c r="D238" s="125"/>
      <c r="E238" s="50"/>
      <c r="F238" s="40"/>
      <c r="G238" s="87"/>
      <c r="H238" s="46"/>
      <c r="I238" s="43"/>
      <c r="J238" s="37"/>
      <c r="K238" s="50"/>
      <c r="L238" s="111"/>
      <c r="M238" s="107"/>
      <c r="N238" s="50"/>
      <c r="O238" s="38"/>
      <c r="P238" s="43"/>
    </row>
    <row r="239" spans="2:16" ht="12.75" x14ac:dyDescent="0.2">
      <c r="B239" s="30">
        <v>37</v>
      </c>
      <c r="C239" s="125"/>
      <c r="D239" s="125"/>
      <c r="E239" s="50"/>
      <c r="F239" s="40"/>
      <c r="G239" s="87"/>
      <c r="H239" s="46"/>
      <c r="I239" s="43"/>
      <c r="J239" s="37"/>
      <c r="K239" s="50"/>
      <c r="L239" s="111"/>
      <c r="M239" s="107"/>
      <c r="N239" s="50"/>
      <c r="O239" s="38"/>
      <c r="P239" s="43"/>
    </row>
    <row r="240" spans="2:16" ht="12.75" x14ac:dyDescent="0.2">
      <c r="B240" s="30">
        <v>38</v>
      </c>
      <c r="C240" s="125"/>
      <c r="D240" s="125"/>
      <c r="E240" s="50"/>
      <c r="F240" s="40"/>
      <c r="G240" s="87"/>
      <c r="H240" s="46"/>
      <c r="I240" s="43"/>
      <c r="J240" s="37"/>
      <c r="K240" s="50"/>
      <c r="L240" s="111"/>
      <c r="M240" s="107"/>
      <c r="N240" s="50"/>
      <c r="O240" s="38"/>
      <c r="P240" s="43"/>
    </row>
    <row r="241" spans="2:16" ht="12.75" x14ac:dyDescent="0.2">
      <c r="B241" s="30">
        <v>39</v>
      </c>
      <c r="C241" s="125"/>
      <c r="D241" s="125"/>
      <c r="E241" s="50"/>
      <c r="F241" s="40"/>
      <c r="G241" s="87"/>
      <c r="H241" s="46"/>
      <c r="I241" s="43"/>
      <c r="J241" s="37"/>
      <c r="K241" s="50"/>
      <c r="L241" s="111"/>
      <c r="M241" s="107"/>
      <c r="N241" s="50"/>
      <c r="O241" s="38"/>
      <c r="P241" s="43"/>
    </row>
    <row r="242" spans="2:16" ht="12.75" x14ac:dyDescent="0.2">
      <c r="B242" s="30">
        <v>40</v>
      </c>
      <c r="C242" s="125"/>
      <c r="D242" s="125"/>
      <c r="E242" s="50"/>
      <c r="F242" s="40"/>
      <c r="G242" s="87"/>
      <c r="H242" s="46"/>
      <c r="I242" s="43"/>
      <c r="J242" s="37"/>
      <c r="K242" s="50"/>
      <c r="L242" s="111"/>
      <c r="M242" s="107"/>
      <c r="N242" s="50"/>
      <c r="O242" s="38"/>
      <c r="P242" s="43"/>
    </row>
    <row r="243" spans="2:16" ht="12.75" x14ac:dyDescent="0.2">
      <c r="B243" s="30">
        <v>41</v>
      </c>
      <c r="C243" s="125"/>
      <c r="D243" s="125"/>
      <c r="E243" s="50"/>
      <c r="F243" s="40"/>
      <c r="G243" s="87"/>
      <c r="H243" s="46"/>
      <c r="I243" s="43"/>
      <c r="J243" s="37"/>
      <c r="K243" s="50"/>
      <c r="L243" s="111"/>
      <c r="M243" s="107"/>
      <c r="N243" s="50"/>
      <c r="O243" s="38"/>
      <c r="P243" s="43"/>
    </row>
    <row r="244" spans="2:16" ht="12.75" x14ac:dyDescent="0.2">
      <c r="B244" s="30">
        <v>42</v>
      </c>
      <c r="C244" s="125"/>
      <c r="D244" s="125"/>
      <c r="E244" s="50"/>
      <c r="F244" s="40"/>
      <c r="G244" s="87"/>
      <c r="H244" s="46"/>
      <c r="I244" s="43"/>
      <c r="J244" s="37"/>
      <c r="K244" s="50"/>
      <c r="L244" s="111"/>
      <c r="M244" s="107"/>
      <c r="N244" s="50"/>
      <c r="O244" s="38"/>
      <c r="P244" s="43"/>
    </row>
    <row r="245" spans="2:16" ht="12.75" x14ac:dyDescent="0.2">
      <c r="B245" s="30">
        <v>43</v>
      </c>
      <c r="C245" s="125"/>
      <c r="D245" s="125"/>
      <c r="E245" s="50"/>
      <c r="F245" s="40"/>
      <c r="G245" s="87"/>
      <c r="H245" s="46"/>
      <c r="I245" s="43"/>
      <c r="J245" s="37"/>
      <c r="K245" s="50"/>
      <c r="L245" s="111"/>
      <c r="M245" s="107"/>
      <c r="N245" s="50"/>
      <c r="O245" s="38"/>
      <c r="P245" s="43"/>
    </row>
    <row r="246" spans="2:16" ht="12.75" x14ac:dyDescent="0.2">
      <c r="B246" s="30">
        <v>44</v>
      </c>
      <c r="C246" s="125"/>
      <c r="D246" s="125"/>
      <c r="E246" s="50"/>
      <c r="F246" s="40"/>
      <c r="G246" s="87"/>
      <c r="H246" s="46"/>
      <c r="I246" s="43"/>
      <c r="J246" s="37"/>
      <c r="K246" s="50"/>
      <c r="L246" s="111"/>
      <c r="M246" s="107"/>
      <c r="N246" s="50"/>
      <c r="O246" s="38"/>
      <c r="P246" s="43"/>
    </row>
    <row r="247" spans="2:16" ht="12.75" x14ac:dyDescent="0.2">
      <c r="B247" s="30">
        <v>45</v>
      </c>
      <c r="C247" s="125"/>
      <c r="D247" s="125"/>
      <c r="E247" s="50"/>
      <c r="F247" s="40"/>
      <c r="G247" s="87"/>
      <c r="H247" s="46"/>
      <c r="I247" s="43"/>
      <c r="J247" s="37"/>
      <c r="K247" s="50"/>
      <c r="L247" s="111"/>
      <c r="M247" s="107"/>
      <c r="N247" s="50"/>
      <c r="O247" s="38"/>
      <c r="P247" s="43"/>
    </row>
    <row r="248" spans="2:16" ht="12.75" x14ac:dyDescent="0.2">
      <c r="B248" s="30">
        <v>46</v>
      </c>
      <c r="C248" s="125"/>
      <c r="D248" s="125"/>
      <c r="E248" s="110"/>
      <c r="F248" s="40"/>
      <c r="G248" s="111"/>
      <c r="H248" s="46"/>
      <c r="I248" s="43"/>
      <c r="J248" s="37"/>
      <c r="K248" s="110"/>
      <c r="L248" s="111"/>
      <c r="M248" s="111"/>
      <c r="N248" s="110"/>
      <c r="O248" s="38"/>
      <c r="P248" s="43"/>
    </row>
    <row r="249" spans="2:16" ht="12.75" x14ac:dyDescent="0.2">
      <c r="B249" s="30">
        <v>47</v>
      </c>
      <c r="C249" s="125"/>
      <c r="D249" s="125"/>
      <c r="E249" s="110"/>
      <c r="F249" s="40"/>
      <c r="G249" s="111"/>
      <c r="H249" s="46"/>
      <c r="I249" s="43"/>
      <c r="J249" s="37"/>
      <c r="K249" s="110"/>
      <c r="L249" s="111"/>
      <c r="M249" s="111"/>
      <c r="N249" s="110"/>
      <c r="O249" s="38"/>
      <c r="P249" s="43"/>
    </row>
    <row r="250" spans="2:16" ht="12.75" x14ac:dyDescent="0.2">
      <c r="B250" s="30">
        <v>48</v>
      </c>
      <c r="C250" s="125"/>
      <c r="D250" s="125"/>
      <c r="E250" s="110"/>
      <c r="F250" s="40"/>
      <c r="G250" s="111"/>
      <c r="H250" s="46"/>
      <c r="I250" s="43"/>
      <c r="J250" s="37"/>
      <c r="K250" s="110"/>
      <c r="L250" s="111"/>
      <c r="M250" s="111"/>
      <c r="N250" s="110"/>
      <c r="O250" s="38"/>
      <c r="P250" s="43"/>
    </row>
    <row r="251" spans="2:16" ht="12.75" x14ac:dyDescent="0.2">
      <c r="B251" s="30">
        <v>49</v>
      </c>
      <c r="C251" s="125"/>
      <c r="D251" s="125"/>
      <c r="E251" s="110"/>
      <c r="F251" s="40"/>
      <c r="G251" s="111"/>
      <c r="H251" s="46"/>
      <c r="I251" s="43"/>
      <c r="J251" s="37"/>
      <c r="K251" s="110"/>
      <c r="L251" s="111"/>
      <c r="M251" s="111"/>
      <c r="N251" s="110"/>
      <c r="O251" s="38"/>
      <c r="P251" s="43"/>
    </row>
    <row r="252" spans="2:16" ht="12.75" x14ac:dyDescent="0.2">
      <c r="B252" s="30">
        <v>50</v>
      </c>
      <c r="C252" s="125"/>
      <c r="D252" s="125"/>
      <c r="E252" s="110"/>
      <c r="F252" s="40"/>
      <c r="G252" s="111"/>
      <c r="H252" s="46"/>
      <c r="I252" s="43"/>
      <c r="J252" s="37"/>
      <c r="K252" s="110"/>
      <c r="L252" s="111"/>
      <c r="M252" s="111"/>
      <c r="N252" s="110"/>
      <c r="O252" s="38"/>
      <c r="P252" s="43"/>
    </row>
    <row r="253" spans="2:16" ht="12.75" x14ac:dyDescent="0.2">
      <c r="B253" s="30">
        <v>51</v>
      </c>
      <c r="C253" s="125"/>
      <c r="D253" s="125"/>
      <c r="E253" s="110"/>
      <c r="F253" s="40"/>
      <c r="G253" s="111"/>
      <c r="H253" s="46"/>
      <c r="I253" s="43"/>
      <c r="J253" s="37"/>
      <c r="K253" s="110"/>
      <c r="L253" s="111"/>
      <c r="M253" s="111"/>
      <c r="N253" s="110"/>
      <c r="O253" s="38"/>
      <c r="P253" s="43"/>
    </row>
    <row r="254" spans="2:16" ht="12.75" x14ac:dyDescent="0.2">
      <c r="B254" s="30">
        <v>52</v>
      </c>
      <c r="C254" s="125"/>
      <c r="D254" s="125"/>
      <c r="E254" s="110"/>
      <c r="F254" s="40"/>
      <c r="G254" s="111"/>
      <c r="H254" s="46"/>
      <c r="I254" s="43"/>
      <c r="J254" s="37"/>
      <c r="K254" s="110"/>
      <c r="L254" s="111"/>
      <c r="M254" s="111"/>
      <c r="N254" s="110"/>
      <c r="O254" s="38"/>
      <c r="P254" s="43"/>
    </row>
    <row r="255" spans="2:16" ht="12.75" x14ac:dyDescent="0.2">
      <c r="B255" s="30">
        <v>53</v>
      </c>
      <c r="C255" s="125"/>
      <c r="D255" s="125"/>
      <c r="E255" s="110"/>
      <c r="F255" s="40"/>
      <c r="G255" s="111"/>
      <c r="H255" s="46"/>
      <c r="I255" s="43"/>
      <c r="J255" s="37"/>
      <c r="K255" s="110"/>
      <c r="L255" s="111"/>
      <c r="M255" s="111"/>
      <c r="N255" s="110"/>
      <c r="O255" s="38"/>
      <c r="P255" s="43"/>
    </row>
    <row r="256" spans="2:16" ht="12.75" x14ac:dyDescent="0.2">
      <c r="B256" s="30">
        <v>54</v>
      </c>
      <c r="C256" s="125"/>
      <c r="D256" s="125"/>
      <c r="E256" s="110"/>
      <c r="F256" s="40"/>
      <c r="G256" s="111"/>
      <c r="H256" s="46"/>
      <c r="I256" s="43"/>
      <c r="J256" s="37"/>
      <c r="K256" s="110"/>
      <c r="L256" s="111"/>
      <c r="M256" s="111"/>
      <c r="N256" s="110"/>
      <c r="O256" s="38"/>
      <c r="P256" s="43"/>
    </row>
    <row r="257" spans="2:16" ht="12.75" x14ac:dyDescent="0.2">
      <c r="B257" s="30">
        <v>55</v>
      </c>
      <c r="C257" s="125"/>
      <c r="D257" s="125"/>
      <c r="E257" s="110"/>
      <c r="F257" s="40"/>
      <c r="G257" s="111"/>
      <c r="H257" s="46"/>
      <c r="I257" s="43"/>
      <c r="J257" s="37"/>
      <c r="K257" s="110"/>
      <c r="L257" s="111"/>
      <c r="M257" s="111"/>
      <c r="N257" s="110"/>
      <c r="O257" s="38"/>
      <c r="P257" s="43"/>
    </row>
    <row r="258" spans="2:16" ht="12.75" x14ac:dyDescent="0.2">
      <c r="B258" s="30">
        <v>56</v>
      </c>
      <c r="C258" s="125"/>
      <c r="D258" s="125"/>
      <c r="E258" s="110"/>
      <c r="F258" s="40"/>
      <c r="G258" s="111"/>
      <c r="H258" s="46"/>
      <c r="I258" s="43"/>
      <c r="J258" s="37"/>
      <c r="K258" s="110"/>
      <c r="L258" s="111"/>
      <c r="M258" s="111"/>
      <c r="N258" s="110"/>
      <c r="O258" s="38"/>
      <c r="P258" s="43"/>
    </row>
    <row r="259" spans="2:16" ht="12.75" x14ac:dyDescent="0.2">
      <c r="B259" s="30">
        <v>57</v>
      </c>
      <c r="C259" s="125"/>
      <c r="D259" s="125"/>
      <c r="E259" s="110"/>
      <c r="F259" s="40"/>
      <c r="G259" s="111"/>
      <c r="H259" s="46"/>
      <c r="I259" s="43"/>
      <c r="J259" s="37"/>
      <c r="K259" s="110"/>
      <c r="L259" s="111"/>
      <c r="M259" s="111"/>
      <c r="N259" s="110"/>
      <c r="O259" s="38"/>
      <c r="P259" s="43"/>
    </row>
    <row r="260" spans="2:16" ht="12.75" x14ac:dyDescent="0.2">
      <c r="B260" s="30">
        <v>58</v>
      </c>
      <c r="C260" s="125"/>
      <c r="D260" s="125"/>
      <c r="E260" s="110"/>
      <c r="F260" s="40"/>
      <c r="G260" s="111"/>
      <c r="H260" s="46"/>
      <c r="I260" s="43"/>
      <c r="J260" s="37"/>
      <c r="K260" s="110"/>
      <c r="L260" s="111"/>
      <c r="M260" s="111"/>
      <c r="N260" s="110"/>
      <c r="O260" s="38"/>
      <c r="P260" s="43"/>
    </row>
    <row r="261" spans="2:16" ht="12.75" x14ac:dyDescent="0.2">
      <c r="B261" s="30">
        <v>59</v>
      </c>
      <c r="C261" s="125"/>
      <c r="D261" s="125"/>
      <c r="E261" s="110"/>
      <c r="F261" s="40"/>
      <c r="G261" s="111"/>
      <c r="H261" s="46"/>
      <c r="I261" s="43"/>
      <c r="J261" s="37"/>
      <c r="K261" s="110"/>
      <c r="L261" s="111"/>
      <c r="M261" s="111"/>
      <c r="N261" s="110"/>
      <c r="O261" s="38"/>
      <c r="P261" s="43"/>
    </row>
    <row r="262" spans="2:16" ht="12.75" x14ac:dyDescent="0.2">
      <c r="B262" s="30">
        <v>60</v>
      </c>
      <c r="C262" s="125"/>
      <c r="D262" s="125"/>
      <c r="E262" s="110"/>
      <c r="F262" s="40"/>
      <c r="G262" s="111"/>
      <c r="H262" s="46"/>
      <c r="I262" s="43"/>
      <c r="J262" s="37"/>
      <c r="K262" s="110"/>
      <c r="L262" s="111"/>
      <c r="M262" s="111"/>
      <c r="N262" s="110"/>
      <c r="O262" s="38"/>
      <c r="P262" s="43"/>
    </row>
    <row r="263" spans="2:16" ht="12.75" x14ac:dyDescent="0.2">
      <c r="B263" s="30">
        <v>61</v>
      </c>
      <c r="C263" s="125"/>
      <c r="D263" s="125"/>
      <c r="E263" s="110"/>
      <c r="F263" s="40"/>
      <c r="G263" s="111"/>
      <c r="H263" s="46"/>
      <c r="I263" s="43"/>
      <c r="J263" s="37"/>
      <c r="K263" s="110"/>
      <c r="L263" s="111"/>
      <c r="M263" s="111"/>
      <c r="N263" s="110"/>
      <c r="O263" s="38"/>
      <c r="P263" s="43"/>
    </row>
    <row r="264" spans="2:16" ht="12.75" x14ac:dyDescent="0.2">
      <c r="B264" s="30">
        <v>62</v>
      </c>
      <c r="C264" s="125"/>
      <c r="D264" s="125"/>
      <c r="E264" s="110"/>
      <c r="F264" s="40"/>
      <c r="G264" s="111"/>
      <c r="H264" s="46"/>
      <c r="I264" s="43"/>
      <c r="J264" s="37"/>
      <c r="K264" s="110"/>
      <c r="L264" s="111"/>
      <c r="M264" s="111"/>
      <c r="N264" s="110"/>
      <c r="O264" s="38"/>
      <c r="P264" s="43"/>
    </row>
    <row r="265" spans="2:16" ht="12.75" x14ac:dyDescent="0.2">
      <c r="B265" s="30">
        <v>63</v>
      </c>
      <c r="C265" s="125"/>
      <c r="D265" s="125"/>
      <c r="E265" s="110"/>
      <c r="F265" s="40"/>
      <c r="G265" s="111"/>
      <c r="H265" s="46"/>
      <c r="I265" s="43"/>
      <c r="J265" s="37"/>
      <c r="K265" s="110"/>
      <c r="L265" s="111"/>
      <c r="M265" s="111"/>
      <c r="N265" s="110"/>
      <c r="O265" s="38"/>
      <c r="P265" s="43"/>
    </row>
    <row r="266" spans="2:16" ht="12.75" x14ac:dyDescent="0.2">
      <c r="B266" s="30">
        <v>64</v>
      </c>
      <c r="C266" s="125"/>
      <c r="D266" s="125"/>
      <c r="E266" s="110"/>
      <c r="F266" s="40"/>
      <c r="G266" s="111"/>
      <c r="H266" s="46"/>
      <c r="I266" s="43"/>
      <c r="J266" s="37"/>
      <c r="K266" s="110"/>
      <c r="L266" s="111"/>
      <c r="M266" s="111"/>
      <c r="N266" s="110"/>
      <c r="O266" s="38"/>
      <c r="P266" s="43"/>
    </row>
    <row r="267" spans="2:16" ht="12.75" x14ac:dyDescent="0.2">
      <c r="B267" s="30">
        <v>65</v>
      </c>
      <c r="C267" s="125"/>
      <c r="D267" s="125"/>
      <c r="E267" s="110"/>
      <c r="F267" s="40"/>
      <c r="G267" s="111"/>
      <c r="H267" s="46"/>
      <c r="I267" s="43"/>
      <c r="J267" s="37"/>
      <c r="K267" s="110"/>
      <c r="L267" s="111"/>
      <c r="M267" s="111"/>
      <c r="N267" s="110"/>
      <c r="O267" s="38"/>
      <c r="P267" s="43"/>
    </row>
    <row r="268" spans="2:16" ht="12.75" x14ac:dyDescent="0.2">
      <c r="B268" s="30">
        <v>66</v>
      </c>
      <c r="C268" s="125"/>
      <c r="D268" s="125"/>
      <c r="E268" s="110"/>
      <c r="F268" s="40"/>
      <c r="G268" s="111"/>
      <c r="H268" s="46"/>
      <c r="I268" s="43"/>
      <c r="J268" s="37"/>
      <c r="K268" s="110"/>
      <c r="L268" s="111"/>
      <c r="M268" s="111"/>
      <c r="N268" s="110"/>
      <c r="O268" s="38"/>
      <c r="P268" s="43"/>
    </row>
    <row r="269" spans="2:16" ht="12.75" x14ac:dyDescent="0.2">
      <c r="B269" s="30">
        <v>67</v>
      </c>
      <c r="C269" s="125"/>
      <c r="D269" s="125"/>
      <c r="E269" s="110"/>
      <c r="F269" s="40"/>
      <c r="G269" s="111"/>
      <c r="H269" s="46"/>
      <c r="I269" s="43"/>
      <c r="J269" s="37"/>
      <c r="K269" s="110"/>
      <c r="L269" s="111"/>
      <c r="M269" s="111"/>
      <c r="N269" s="110"/>
      <c r="O269" s="38"/>
      <c r="P269" s="43"/>
    </row>
    <row r="270" spans="2:16" ht="12.75" x14ac:dyDescent="0.2">
      <c r="B270" s="30">
        <v>68</v>
      </c>
      <c r="C270" s="125"/>
      <c r="D270" s="125"/>
      <c r="E270" s="110"/>
      <c r="F270" s="40"/>
      <c r="G270" s="111"/>
      <c r="H270" s="46"/>
      <c r="I270" s="43"/>
      <c r="J270" s="37"/>
      <c r="K270" s="110"/>
      <c r="L270" s="111"/>
      <c r="M270" s="111"/>
      <c r="N270" s="110"/>
      <c r="O270" s="38"/>
      <c r="P270" s="43"/>
    </row>
    <row r="271" spans="2:16" ht="12.75" x14ac:dyDescent="0.2">
      <c r="B271" s="30">
        <v>69</v>
      </c>
      <c r="C271" s="125"/>
      <c r="D271" s="125"/>
      <c r="E271" s="110"/>
      <c r="F271" s="40"/>
      <c r="G271" s="111"/>
      <c r="H271" s="46"/>
      <c r="I271" s="43"/>
      <c r="J271" s="37"/>
      <c r="K271" s="110"/>
      <c r="L271" s="111"/>
      <c r="M271" s="111"/>
      <c r="N271" s="110"/>
      <c r="O271" s="38"/>
      <c r="P271" s="43"/>
    </row>
    <row r="272" spans="2:16" ht="12.75" x14ac:dyDescent="0.2">
      <c r="B272" s="30">
        <v>70</v>
      </c>
      <c r="C272" s="125"/>
      <c r="D272" s="125"/>
      <c r="E272" s="110"/>
      <c r="F272" s="40"/>
      <c r="G272" s="111"/>
      <c r="H272" s="46"/>
      <c r="I272" s="43"/>
      <c r="J272" s="37"/>
      <c r="K272" s="110"/>
      <c r="L272" s="111"/>
      <c r="M272" s="111"/>
      <c r="N272" s="110"/>
      <c r="O272" s="38"/>
      <c r="P272" s="43"/>
    </row>
    <row r="273" spans="2:16" ht="12.75" x14ac:dyDescent="0.2">
      <c r="B273" s="30">
        <v>71</v>
      </c>
      <c r="C273" s="125"/>
      <c r="D273" s="125"/>
      <c r="E273" s="110"/>
      <c r="F273" s="40"/>
      <c r="G273" s="111"/>
      <c r="H273" s="46"/>
      <c r="I273" s="43"/>
      <c r="J273" s="37"/>
      <c r="K273" s="110"/>
      <c r="L273" s="111"/>
      <c r="M273" s="111"/>
      <c r="N273" s="110"/>
      <c r="O273" s="38"/>
      <c r="P273" s="43"/>
    </row>
    <row r="274" spans="2:16" ht="12.75" x14ac:dyDescent="0.2">
      <c r="B274" s="30">
        <v>72</v>
      </c>
      <c r="C274" s="125"/>
      <c r="D274" s="125"/>
      <c r="E274" s="110"/>
      <c r="F274" s="40"/>
      <c r="G274" s="111"/>
      <c r="H274" s="46"/>
      <c r="I274" s="43"/>
      <c r="J274" s="37"/>
      <c r="K274" s="110"/>
      <c r="L274" s="111"/>
      <c r="M274" s="111"/>
      <c r="N274" s="110"/>
      <c r="O274" s="38"/>
      <c r="P274" s="43"/>
    </row>
    <row r="275" spans="2:16" ht="12.75" x14ac:dyDescent="0.2">
      <c r="B275" s="30">
        <v>73</v>
      </c>
      <c r="C275" s="125"/>
      <c r="D275" s="125"/>
      <c r="E275" s="110"/>
      <c r="F275" s="40"/>
      <c r="G275" s="111"/>
      <c r="H275" s="46"/>
      <c r="I275" s="43"/>
      <c r="J275" s="37"/>
      <c r="K275" s="110"/>
      <c r="L275" s="111"/>
      <c r="M275" s="111"/>
      <c r="N275" s="110"/>
      <c r="O275" s="38"/>
      <c r="P275" s="43"/>
    </row>
    <row r="276" spans="2:16" ht="12.75" x14ac:dyDescent="0.2">
      <c r="B276" s="30">
        <v>74</v>
      </c>
      <c r="C276" s="125"/>
      <c r="D276" s="125"/>
      <c r="E276" s="110"/>
      <c r="F276" s="40"/>
      <c r="G276" s="111"/>
      <c r="H276" s="46"/>
      <c r="I276" s="43"/>
      <c r="J276" s="37"/>
      <c r="K276" s="110"/>
      <c r="L276" s="111"/>
      <c r="M276" s="111"/>
      <c r="N276" s="110"/>
      <c r="O276" s="38"/>
      <c r="P276" s="43"/>
    </row>
    <row r="277" spans="2:16" ht="12.75" x14ac:dyDescent="0.2">
      <c r="B277" s="30">
        <v>75</v>
      </c>
      <c r="C277" s="125"/>
      <c r="D277" s="125"/>
      <c r="E277" s="110"/>
      <c r="F277" s="40"/>
      <c r="G277" s="111"/>
      <c r="H277" s="46"/>
      <c r="I277" s="43"/>
      <c r="J277" s="37"/>
      <c r="K277" s="110"/>
      <c r="L277" s="111"/>
      <c r="M277" s="111"/>
      <c r="N277" s="110"/>
      <c r="O277" s="38"/>
      <c r="P277" s="43"/>
    </row>
    <row r="278" spans="2:16" ht="12.75" x14ac:dyDescent="0.2">
      <c r="B278" s="30">
        <v>76</v>
      </c>
      <c r="C278" s="125"/>
      <c r="D278" s="125"/>
      <c r="E278" s="110"/>
      <c r="F278" s="40"/>
      <c r="G278" s="111"/>
      <c r="H278" s="46"/>
      <c r="I278" s="43"/>
      <c r="J278" s="37"/>
      <c r="K278" s="110"/>
      <c r="L278" s="111"/>
      <c r="M278" s="111"/>
      <c r="N278" s="110"/>
      <c r="O278" s="38"/>
      <c r="P278" s="43"/>
    </row>
    <row r="279" spans="2:16" ht="12.75" x14ac:dyDescent="0.2">
      <c r="B279" s="30">
        <v>77</v>
      </c>
      <c r="C279" s="125"/>
      <c r="D279" s="125"/>
      <c r="E279" s="110"/>
      <c r="F279" s="40"/>
      <c r="G279" s="111"/>
      <c r="H279" s="46"/>
      <c r="I279" s="43"/>
      <c r="J279" s="37"/>
      <c r="K279" s="110"/>
      <c r="L279" s="111"/>
      <c r="M279" s="111"/>
      <c r="N279" s="110"/>
      <c r="O279" s="38"/>
      <c r="P279" s="43"/>
    </row>
    <row r="280" spans="2:16" ht="12.75" x14ac:dyDescent="0.2">
      <c r="B280" s="30">
        <v>78</v>
      </c>
      <c r="C280" s="125"/>
      <c r="D280" s="125"/>
      <c r="E280" s="110"/>
      <c r="F280" s="40"/>
      <c r="G280" s="111"/>
      <c r="H280" s="46"/>
      <c r="I280" s="43"/>
      <c r="J280" s="37"/>
      <c r="K280" s="110"/>
      <c r="L280" s="111"/>
      <c r="M280" s="111"/>
      <c r="N280" s="110"/>
      <c r="O280" s="38"/>
      <c r="P280" s="43"/>
    </row>
    <row r="281" spans="2:16" ht="12.75" x14ac:dyDescent="0.2">
      <c r="B281" s="30">
        <v>79</v>
      </c>
      <c r="C281" s="125"/>
      <c r="D281" s="125"/>
      <c r="E281" s="110"/>
      <c r="F281" s="40"/>
      <c r="G281" s="111"/>
      <c r="H281" s="46"/>
      <c r="I281" s="43"/>
      <c r="J281" s="37"/>
      <c r="K281" s="110"/>
      <c r="L281" s="111"/>
      <c r="M281" s="111"/>
      <c r="N281" s="110"/>
      <c r="O281" s="38"/>
      <c r="P281" s="43"/>
    </row>
    <row r="282" spans="2:16" ht="12.75" x14ac:dyDescent="0.2">
      <c r="B282" s="30">
        <v>80</v>
      </c>
      <c r="C282" s="125"/>
      <c r="D282" s="125"/>
      <c r="E282" s="110"/>
      <c r="F282" s="40"/>
      <c r="G282" s="111"/>
      <c r="H282" s="46"/>
      <c r="I282" s="43"/>
      <c r="J282" s="37"/>
      <c r="K282" s="110"/>
      <c r="L282" s="111"/>
      <c r="M282" s="111"/>
      <c r="N282" s="110"/>
      <c r="O282" s="38"/>
      <c r="P282" s="43"/>
    </row>
    <row r="283" spans="2:16" ht="12.75" x14ac:dyDescent="0.2">
      <c r="B283" s="30">
        <v>81</v>
      </c>
      <c r="C283" s="125"/>
      <c r="D283" s="125"/>
      <c r="E283" s="110"/>
      <c r="F283" s="40"/>
      <c r="G283" s="111"/>
      <c r="H283" s="46"/>
      <c r="I283" s="43"/>
      <c r="J283" s="37"/>
      <c r="K283" s="110"/>
      <c r="L283" s="111"/>
      <c r="M283" s="111"/>
      <c r="N283" s="110"/>
      <c r="O283" s="38"/>
      <c r="P283" s="43"/>
    </row>
    <row r="284" spans="2:16" ht="12.75" x14ac:dyDescent="0.2">
      <c r="B284" s="30">
        <v>82</v>
      </c>
      <c r="C284" s="125"/>
      <c r="D284" s="125"/>
      <c r="E284" s="110"/>
      <c r="F284" s="40"/>
      <c r="G284" s="111"/>
      <c r="H284" s="46"/>
      <c r="I284" s="43"/>
      <c r="J284" s="37"/>
      <c r="K284" s="110"/>
      <c r="L284" s="111"/>
      <c r="M284" s="111"/>
      <c r="N284" s="110"/>
      <c r="O284" s="38"/>
      <c r="P284" s="43"/>
    </row>
    <row r="285" spans="2:16" ht="12.75" x14ac:dyDescent="0.2">
      <c r="B285" s="30">
        <v>83</v>
      </c>
      <c r="C285" s="125"/>
      <c r="D285" s="125"/>
      <c r="E285" s="110"/>
      <c r="F285" s="40"/>
      <c r="G285" s="111"/>
      <c r="H285" s="46"/>
      <c r="I285" s="43"/>
      <c r="J285" s="37"/>
      <c r="K285" s="110"/>
      <c r="L285" s="111"/>
      <c r="M285" s="111"/>
      <c r="N285" s="110"/>
      <c r="O285" s="38"/>
      <c r="P285" s="43"/>
    </row>
    <row r="286" spans="2:16" ht="12.75" x14ac:dyDescent="0.2">
      <c r="B286" s="30">
        <v>84</v>
      </c>
      <c r="C286" s="125"/>
      <c r="D286" s="125"/>
      <c r="E286" s="110"/>
      <c r="F286" s="40"/>
      <c r="G286" s="111"/>
      <c r="H286" s="46"/>
      <c r="I286" s="43"/>
      <c r="J286" s="37"/>
      <c r="K286" s="110"/>
      <c r="L286" s="111"/>
      <c r="M286" s="111"/>
      <c r="N286" s="110"/>
      <c r="O286" s="38"/>
      <c r="P286" s="43"/>
    </row>
    <row r="287" spans="2:16" ht="12.75" x14ac:dyDescent="0.2">
      <c r="B287" s="30">
        <v>85</v>
      </c>
      <c r="C287" s="125"/>
      <c r="D287" s="125"/>
      <c r="E287" s="110"/>
      <c r="F287" s="40"/>
      <c r="G287" s="111"/>
      <c r="H287" s="46"/>
      <c r="I287" s="43"/>
      <c r="J287" s="37"/>
      <c r="K287" s="110"/>
      <c r="L287" s="111"/>
      <c r="M287" s="111"/>
      <c r="N287" s="110"/>
      <c r="O287" s="38"/>
      <c r="P287" s="43"/>
    </row>
    <row r="288" spans="2:16" ht="12.75" x14ac:dyDescent="0.2">
      <c r="B288" s="30">
        <v>86</v>
      </c>
      <c r="C288" s="125"/>
      <c r="D288" s="125"/>
      <c r="E288" s="110"/>
      <c r="F288" s="40"/>
      <c r="G288" s="111"/>
      <c r="H288" s="46"/>
      <c r="I288" s="43"/>
      <c r="J288" s="37"/>
      <c r="K288" s="110"/>
      <c r="L288" s="111"/>
      <c r="M288" s="111"/>
      <c r="N288" s="110"/>
      <c r="O288" s="38"/>
      <c r="P288" s="43"/>
    </row>
    <row r="289" spans="2:16" ht="12.75" x14ac:dyDescent="0.2">
      <c r="B289" s="30">
        <v>87</v>
      </c>
      <c r="C289" s="125"/>
      <c r="D289" s="125"/>
      <c r="E289" s="110"/>
      <c r="F289" s="40"/>
      <c r="G289" s="111"/>
      <c r="H289" s="46"/>
      <c r="I289" s="43"/>
      <c r="J289" s="37"/>
      <c r="K289" s="110"/>
      <c r="L289" s="111"/>
      <c r="M289" s="111"/>
      <c r="N289" s="110"/>
      <c r="O289" s="38"/>
      <c r="P289" s="43"/>
    </row>
    <row r="290" spans="2:16" ht="12.75" x14ac:dyDescent="0.2">
      <c r="B290" s="30">
        <v>88</v>
      </c>
      <c r="C290" s="125"/>
      <c r="D290" s="125"/>
      <c r="E290" s="110"/>
      <c r="F290" s="40"/>
      <c r="G290" s="111"/>
      <c r="H290" s="46"/>
      <c r="I290" s="43"/>
      <c r="J290" s="37"/>
      <c r="K290" s="110"/>
      <c r="L290" s="111"/>
      <c r="M290" s="111"/>
      <c r="N290" s="110"/>
      <c r="O290" s="38"/>
      <c r="P290" s="43"/>
    </row>
    <row r="291" spans="2:16" ht="12.75" x14ac:dyDescent="0.2">
      <c r="B291" s="30">
        <v>89</v>
      </c>
      <c r="C291" s="125"/>
      <c r="D291" s="125"/>
      <c r="E291" s="110"/>
      <c r="F291" s="40"/>
      <c r="G291" s="111"/>
      <c r="H291" s="46"/>
      <c r="I291" s="43"/>
      <c r="J291" s="37"/>
      <c r="K291" s="110"/>
      <c r="L291" s="111"/>
      <c r="M291" s="111"/>
      <c r="N291" s="110"/>
      <c r="O291" s="38"/>
      <c r="P291" s="43"/>
    </row>
    <row r="292" spans="2:16" ht="12.75" x14ac:dyDescent="0.2">
      <c r="B292" s="30">
        <v>90</v>
      </c>
      <c r="C292" s="125"/>
      <c r="D292" s="125"/>
      <c r="E292" s="110"/>
      <c r="F292" s="40"/>
      <c r="G292" s="111"/>
      <c r="H292" s="46"/>
      <c r="I292" s="43"/>
      <c r="J292" s="37"/>
      <c r="K292" s="110"/>
      <c r="L292" s="111"/>
      <c r="M292" s="111"/>
      <c r="N292" s="110"/>
      <c r="O292" s="38"/>
      <c r="P292" s="43"/>
    </row>
    <row r="293" spans="2:16" ht="12.75" x14ac:dyDescent="0.2">
      <c r="B293" s="30">
        <v>91</v>
      </c>
      <c r="C293" s="125"/>
      <c r="D293" s="125"/>
      <c r="E293" s="110"/>
      <c r="F293" s="40"/>
      <c r="G293" s="111"/>
      <c r="H293" s="46"/>
      <c r="I293" s="43"/>
      <c r="J293" s="37"/>
      <c r="K293" s="110"/>
      <c r="L293" s="111"/>
      <c r="M293" s="111"/>
      <c r="N293" s="110"/>
      <c r="O293" s="38"/>
      <c r="P293" s="43"/>
    </row>
    <row r="294" spans="2:16" ht="12.75" x14ac:dyDescent="0.2">
      <c r="B294" s="30">
        <v>92</v>
      </c>
      <c r="C294" s="125"/>
      <c r="D294" s="125"/>
      <c r="E294" s="110"/>
      <c r="F294" s="40"/>
      <c r="G294" s="111"/>
      <c r="H294" s="46"/>
      <c r="I294" s="43"/>
      <c r="J294" s="37"/>
      <c r="K294" s="110"/>
      <c r="L294" s="111"/>
      <c r="M294" s="111"/>
      <c r="N294" s="110"/>
      <c r="O294" s="38"/>
      <c r="P294" s="43"/>
    </row>
    <row r="295" spans="2:16" ht="12.75" x14ac:dyDescent="0.2">
      <c r="B295" s="30">
        <v>93</v>
      </c>
      <c r="C295" s="125"/>
      <c r="D295" s="125"/>
      <c r="E295" s="110"/>
      <c r="F295" s="40"/>
      <c r="G295" s="111"/>
      <c r="H295" s="46"/>
      <c r="I295" s="43"/>
      <c r="J295" s="37"/>
      <c r="K295" s="110"/>
      <c r="L295" s="111"/>
      <c r="M295" s="111"/>
      <c r="N295" s="110"/>
      <c r="O295" s="38"/>
      <c r="P295" s="43"/>
    </row>
    <row r="296" spans="2:16" ht="12.75" x14ac:dyDescent="0.2">
      <c r="B296" s="30">
        <v>94</v>
      </c>
      <c r="C296" s="125"/>
      <c r="D296" s="125"/>
      <c r="E296" s="110"/>
      <c r="F296" s="40"/>
      <c r="G296" s="111"/>
      <c r="H296" s="46"/>
      <c r="I296" s="43"/>
      <c r="J296" s="37"/>
      <c r="K296" s="110"/>
      <c r="L296" s="111"/>
      <c r="M296" s="111"/>
      <c r="N296" s="110"/>
      <c r="O296" s="38"/>
      <c r="P296" s="43"/>
    </row>
    <row r="297" spans="2:16" ht="12.75" x14ac:dyDescent="0.2">
      <c r="B297" s="30">
        <v>95</v>
      </c>
      <c r="C297" s="125"/>
      <c r="D297" s="125"/>
      <c r="E297" s="110"/>
      <c r="F297" s="40"/>
      <c r="G297" s="111"/>
      <c r="H297" s="46"/>
      <c r="I297" s="43"/>
      <c r="J297" s="37"/>
      <c r="K297" s="110"/>
      <c r="L297" s="111"/>
      <c r="M297" s="111"/>
      <c r="N297" s="110"/>
      <c r="O297" s="38"/>
      <c r="P297" s="43"/>
    </row>
    <row r="298" spans="2:16" ht="12.75" x14ac:dyDescent="0.2">
      <c r="B298" s="30">
        <v>96</v>
      </c>
      <c r="C298" s="125"/>
      <c r="D298" s="125"/>
      <c r="E298" s="110"/>
      <c r="F298" s="40"/>
      <c r="G298" s="111"/>
      <c r="H298" s="46"/>
      <c r="I298" s="43"/>
      <c r="J298" s="37"/>
      <c r="K298" s="110"/>
      <c r="L298" s="111"/>
      <c r="M298" s="111"/>
      <c r="N298" s="110"/>
      <c r="O298" s="38"/>
      <c r="P298" s="43"/>
    </row>
    <row r="299" spans="2:16" ht="12.75" x14ac:dyDescent="0.2">
      <c r="B299" s="30">
        <v>97</v>
      </c>
      <c r="C299" s="125"/>
      <c r="D299" s="125"/>
      <c r="E299" s="110"/>
      <c r="F299" s="40"/>
      <c r="G299" s="111"/>
      <c r="H299" s="46"/>
      <c r="I299" s="43"/>
      <c r="J299" s="37"/>
      <c r="K299" s="110"/>
      <c r="L299" s="111"/>
      <c r="M299" s="111"/>
      <c r="N299" s="110"/>
      <c r="O299" s="38"/>
      <c r="P299" s="43"/>
    </row>
    <row r="300" spans="2:16" ht="12.75" x14ac:dyDescent="0.2">
      <c r="B300" s="30">
        <v>98</v>
      </c>
      <c r="C300" s="125"/>
      <c r="D300" s="125"/>
      <c r="E300" s="110"/>
      <c r="F300" s="40"/>
      <c r="G300" s="111"/>
      <c r="H300" s="46"/>
      <c r="I300" s="43"/>
      <c r="J300" s="37"/>
      <c r="K300" s="110"/>
      <c r="L300" s="111"/>
      <c r="M300" s="111"/>
      <c r="N300" s="110"/>
      <c r="O300" s="38"/>
      <c r="P300" s="43"/>
    </row>
    <row r="301" spans="2:16" ht="12.75" x14ac:dyDescent="0.2">
      <c r="B301" s="30">
        <v>99</v>
      </c>
      <c r="C301" s="125"/>
      <c r="D301" s="125"/>
      <c r="E301" s="110"/>
      <c r="F301" s="40"/>
      <c r="G301" s="111"/>
      <c r="H301" s="46"/>
      <c r="I301" s="43"/>
      <c r="J301" s="37"/>
      <c r="K301" s="110"/>
      <c r="L301" s="111"/>
      <c r="M301" s="111"/>
      <c r="N301" s="110"/>
      <c r="O301" s="38"/>
      <c r="P301" s="43"/>
    </row>
    <row r="302" spans="2:16" ht="12.75" x14ac:dyDescent="0.2">
      <c r="B302" s="30">
        <v>100</v>
      </c>
      <c r="C302" s="125"/>
      <c r="D302" s="125"/>
      <c r="E302" s="110"/>
      <c r="F302" s="40"/>
      <c r="G302" s="111"/>
      <c r="H302" s="46"/>
      <c r="I302" s="43"/>
      <c r="J302" s="37"/>
      <c r="K302" s="110"/>
      <c r="L302" s="111"/>
      <c r="M302" s="111"/>
      <c r="N302" s="110"/>
      <c r="O302" s="38"/>
      <c r="P302" s="43"/>
    </row>
    <row r="304" spans="2:16" ht="29.25" customHeight="1" x14ac:dyDescent="0.25">
      <c r="B304" s="145" t="s">
        <v>40</v>
      </c>
      <c r="C304" s="145"/>
      <c r="D304" s="145"/>
      <c r="E304" s="145"/>
      <c r="F304" s="145"/>
      <c r="G304" s="145"/>
      <c r="H304" s="145"/>
      <c r="I304" s="145"/>
      <c r="J304" s="145"/>
      <c r="K304" s="145"/>
      <c r="L304" s="145"/>
      <c r="M304" s="145"/>
      <c r="N304" s="145"/>
    </row>
    <row r="307" spans="10:14" ht="75.75" customHeight="1" thickBot="1" x14ac:dyDescent="0.25">
      <c r="J307" s="67"/>
      <c r="K307" s="68"/>
      <c r="L307" s="68"/>
      <c r="M307" s="69"/>
      <c r="N307" s="69"/>
    </row>
    <row r="308" spans="10:14" ht="15" customHeight="1" x14ac:dyDescent="0.2">
      <c r="J308" s="6" t="s">
        <v>26</v>
      </c>
      <c r="K308" s="7"/>
      <c r="L308" s="33"/>
      <c r="M308" s="165" t="s">
        <v>27</v>
      </c>
      <c r="N308" s="165"/>
    </row>
  </sheetData>
  <sheetProtection algorithmName="SHA-512" hashValue="rtPF8fumJg/scW8EGUEFhywZMxwljqJ/MFvL/zO5thYxy3bpGYWzU5b7vyNh1T/kpy2rvR8SWVQaMf+uO483Vg==" saltValue="JYkU3URXtoauRQma7J+fKg==" spinCount="100000" sheet="1" objects="1" scenarios="1" selectLockedCells="1"/>
  <dataConsolidate/>
  <mergeCells count="345">
    <mergeCell ref="B25:I25"/>
    <mergeCell ref="L25:M25"/>
    <mergeCell ref="N25:O25"/>
    <mergeCell ref="P25:Q25"/>
    <mergeCell ref="B26:I26"/>
    <mergeCell ref="L26:M26"/>
    <mergeCell ref="N26:O26"/>
    <mergeCell ref="P26:Q26"/>
    <mergeCell ref="B22:I22"/>
    <mergeCell ref="B23:I23"/>
    <mergeCell ref="F7:J7"/>
    <mergeCell ref="C209:D209"/>
    <mergeCell ref="N200:O200"/>
    <mergeCell ref="C50:D50"/>
    <mergeCell ref="B16:I16"/>
    <mergeCell ref="C203:D203"/>
    <mergeCell ref="C204:D204"/>
    <mergeCell ref="B27:I27"/>
    <mergeCell ref="B28:I28"/>
    <mergeCell ref="B29:I29"/>
    <mergeCell ref="B38:D38"/>
    <mergeCell ref="B39:D39"/>
    <mergeCell ref="B42:I42"/>
    <mergeCell ref="C94:D94"/>
    <mergeCell ref="C95:D95"/>
    <mergeCell ref="C96:D96"/>
    <mergeCell ref="C80:D80"/>
    <mergeCell ref="C81:D81"/>
    <mergeCell ref="C82:D82"/>
    <mergeCell ref="C83:D83"/>
    <mergeCell ref="C84:D84"/>
    <mergeCell ref="B24:I24"/>
    <mergeCell ref="C112:D112"/>
    <mergeCell ref="C101:D101"/>
    <mergeCell ref="C102:D102"/>
    <mergeCell ref="M308:N308"/>
    <mergeCell ref="C232:D232"/>
    <mergeCell ref="C233:D233"/>
    <mergeCell ref="C234:D234"/>
    <mergeCell ref="C241:D241"/>
    <mergeCell ref="C104:D104"/>
    <mergeCell ref="C105:D105"/>
    <mergeCell ref="C106:D106"/>
    <mergeCell ref="C107:D107"/>
    <mergeCell ref="C219:D219"/>
    <mergeCell ref="C215:D215"/>
    <mergeCell ref="C218:D218"/>
    <mergeCell ref="C217:D217"/>
    <mergeCell ref="C224:D224"/>
    <mergeCell ref="C117:D117"/>
    <mergeCell ref="C222:D222"/>
    <mergeCell ref="C243:D243"/>
    <mergeCell ref="C246:D246"/>
    <mergeCell ref="C247:D247"/>
    <mergeCell ref="C244:D244"/>
    <mergeCell ref="C245:D245"/>
    <mergeCell ref="B2:I2"/>
    <mergeCell ref="C51:D51"/>
    <mergeCell ref="B32:C32"/>
    <mergeCell ref="B33:C33"/>
    <mergeCell ref="E32:F32"/>
    <mergeCell ref="C73:D73"/>
    <mergeCell ref="C49:D49"/>
    <mergeCell ref="C46:D46"/>
    <mergeCell ref="B34:D34"/>
    <mergeCell ref="B37:D37"/>
    <mergeCell ref="B40:D40"/>
    <mergeCell ref="C55:D55"/>
    <mergeCell ref="C56:D56"/>
    <mergeCell ref="C57:D57"/>
    <mergeCell ref="B41:D41"/>
    <mergeCell ref="C52:D52"/>
    <mergeCell ref="C47:D47"/>
    <mergeCell ref="C48:D48"/>
    <mergeCell ref="C59:D59"/>
    <mergeCell ref="C60:D60"/>
    <mergeCell ref="B44:I44"/>
    <mergeCell ref="C72:D72"/>
    <mergeCell ref="C63:D63"/>
    <mergeCell ref="B7:E7"/>
    <mergeCell ref="C97:D97"/>
    <mergeCell ref="C214:D214"/>
    <mergeCell ref="C220:D220"/>
    <mergeCell ref="C221:D221"/>
    <mergeCell ref="C225:D225"/>
    <mergeCell ref="C216:D216"/>
    <mergeCell ref="C223:D223"/>
    <mergeCell ref="C202:D202"/>
    <mergeCell ref="C108:D108"/>
    <mergeCell ref="C103:D103"/>
    <mergeCell ref="C98:D98"/>
    <mergeCell ref="C99:D99"/>
    <mergeCell ref="C100:D100"/>
    <mergeCell ref="C113:D113"/>
    <mergeCell ref="C114:D114"/>
    <mergeCell ref="C115:D115"/>
    <mergeCell ref="C116:D116"/>
    <mergeCell ref="C210:D210"/>
    <mergeCell ref="C205:D205"/>
    <mergeCell ref="B199:I199"/>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206:D206"/>
    <mergeCell ref="C207:D207"/>
    <mergeCell ref="C208:D208"/>
    <mergeCell ref="C62:D62"/>
    <mergeCell ref="C67:D67"/>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54:D54"/>
    <mergeCell ref="C70:D70"/>
    <mergeCell ref="C71:D71"/>
    <mergeCell ref="C111:D111"/>
    <mergeCell ref="C85:D85"/>
    <mergeCell ref="C79:D79"/>
    <mergeCell ref="C64:D64"/>
    <mergeCell ref="C65:D65"/>
    <mergeCell ref="C66:D66"/>
    <mergeCell ref="C74:D74"/>
    <mergeCell ref="C75:D75"/>
    <mergeCell ref="C76:D76"/>
    <mergeCell ref="C77:D77"/>
    <mergeCell ref="C78:D78"/>
    <mergeCell ref="C68:D68"/>
    <mergeCell ref="C69:D69"/>
    <mergeCell ref="C91:D91"/>
    <mergeCell ref="C92:D92"/>
    <mergeCell ref="C93:D93"/>
    <mergeCell ref="C86:D86"/>
    <mergeCell ref="C87:D87"/>
    <mergeCell ref="C88:D88"/>
    <mergeCell ref="C89:D89"/>
    <mergeCell ref="C90:D90"/>
    <mergeCell ref="B304:N304"/>
    <mergeCell ref="B4:J4"/>
    <mergeCell ref="B5:E5"/>
    <mergeCell ref="B6:E6"/>
    <mergeCell ref="F5:J5"/>
    <mergeCell ref="F6:J6"/>
    <mergeCell ref="F9:J9"/>
    <mergeCell ref="B11:I11"/>
    <mergeCell ref="B10:E10"/>
    <mergeCell ref="F10:J10"/>
    <mergeCell ref="B9:E9"/>
    <mergeCell ref="F8:J8"/>
    <mergeCell ref="B8:E8"/>
    <mergeCell ref="B19:I19"/>
    <mergeCell ref="B21:I21"/>
    <mergeCell ref="B15:I15"/>
    <mergeCell ref="C226:D226"/>
    <mergeCell ref="L12:M12"/>
    <mergeCell ref="C227:D227"/>
    <mergeCell ref="C110:D110"/>
    <mergeCell ref="C109:D109"/>
    <mergeCell ref="C61:D61"/>
    <mergeCell ref="C58:D58"/>
    <mergeCell ref="C53:D53"/>
    <mergeCell ref="P12:Q12"/>
    <mergeCell ref="N12:O12"/>
    <mergeCell ref="T46:Z46"/>
    <mergeCell ref="AB48:AH48"/>
    <mergeCell ref="W38:AF38"/>
    <mergeCell ref="W19:AC21"/>
    <mergeCell ref="W32:AB32"/>
    <mergeCell ref="G32:H32"/>
    <mergeCell ref="B20:I20"/>
    <mergeCell ref="B18:I18"/>
    <mergeCell ref="B17:I17"/>
    <mergeCell ref="B13:I13"/>
    <mergeCell ref="L13:M13"/>
    <mergeCell ref="L14:M14"/>
    <mergeCell ref="L15:M15"/>
    <mergeCell ref="L16:M16"/>
    <mergeCell ref="L17:M17"/>
    <mergeCell ref="N13:O13"/>
    <mergeCell ref="P13:Q13"/>
    <mergeCell ref="N14:O14"/>
    <mergeCell ref="P14:Q14"/>
    <mergeCell ref="N15:O15"/>
    <mergeCell ref="B35:D35"/>
    <mergeCell ref="B36:D36"/>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248:D248"/>
    <mergeCell ref="C249:D249"/>
    <mergeCell ref="C201:D201"/>
    <mergeCell ref="C250:D250"/>
    <mergeCell ref="C251:D251"/>
    <mergeCell ref="C252:D252"/>
    <mergeCell ref="C253:D253"/>
    <mergeCell ref="C211:D211"/>
    <mergeCell ref="C212:D212"/>
    <mergeCell ref="C213:D213"/>
    <mergeCell ref="C242:D242"/>
    <mergeCell ref="C235:D235"/>
    <mergeCell ref="C236:D236"/>
    <mergeCell ref="C237:D237"/>
    <mergeCell ref="C238:D238"/>
    <mergeCell ref="C239:D239"/>
    <mergeCell ref="C240:D240"/>
    <mergeCell ref="C230:D230"/>
    <mergeCell ref="C231:D231"/>
    <mergeCell ref="C229:D229"/>
    <mergeCell ref="C228:D228"/>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87:D287"/>
    <mergeCell ref="C288:D288"/>
    <mergeCell ref="C289:D289"/>
    <mergeCell ref="C272:D272"/>
    <mergeCell ref="C273:D273"/>
    <mergeCell ref="C274:D274"/>
    <mergeCell ref="C275:D275"/>
    <mergeCell ref="C276:D276"/>
    <mergeCell ref="C277:D277"/>
    <mergeCell ref="C278:D278"/>
    <mergeCell ref="C279:D279"/>
    <mergeCell ref="C280:D280"/>
    <mergeCell ref="P15:Q15"/>
    <mergeCell ref="N16:O16"/>
    <mergeCell ref="P16:Q16"/>
    <mergeCell ref="N17:O17"/>
    <mergeCell ref="P17:Q17"/>
    <mergeCell ref="C299:D299"/>
    <mergeCell ref="C300:D300"/>
    <mergeCell ref="C301:D301"/>
    <mergeCell ref="C302:D302"/>
    <mergeCell ref="C290:D290"/>
    <mergeCell ref="C291:D291"/>
    <mergeCell ref="C292:D292"/>
    <mergeCell ref="C293:D293"/>
    <mergeCell ref="C294:D294"/>
    <mergeCell ref="C295:D295"/>
    <mergeCell ref="C296:D296"/>
    <mergeCell ref="C297:D297"/>
    <mergeCell ref="C298:D298"/>
    <mergeCell ref="C281:D281"/>
    <mergeCell ref="C282:D282"/>
    <mergeCell ref="C283:D283"/>
    <mergeCell ref="C284:D284"/>
    <mergeCell ref="C285:D285"/>
    <mergeCell ref="C286:D286"/>
    <mergeCell ref="N45:P45"/>
    <mergeCell ref="L18:M18"/>
    <mergeCell ref="L19:M19"/>
    <mergeCell ref="L20:M20"/>
    <mergeCell ref="N18:O18"/>
    <mergeCell ref="P18:Q18"/>
    <mergeCell ref="P19:Q19"/>
    <mergeCell ref="N19:O19"/>
    <mergeCell ref="N20:O20"/>
    <mergeCell ref="P20:Q20"/>
    <mergeCell ref="L24:M24"/>
    <mergeCell ref="N24:O24"/>
    <mergeCell ref="P24:Q24"/>
  </mergeCells>
  <phoneticPr fontId="0" type="noConversion"/>
  <conditionalFormatting sqref="G34:G39">
    <cfRule type="cellIs" dxfId="4" priority="12" operator="lessThan">
      <formula>E34</formula>
    </cfRule>
  </conditionalFormatting>
  <conditionalFormatting sqref="H34:H39">
    <cfRule type="cellIs" dxfId="3" priority="5" operator="lessThan">
      <formula>F34</formula>
    </cfRule>
  </conditionalFormatting>
  <conditionalFormatting sqref="L15">
    <cfRule type="expression" dxfId="2" priority="3">
      <formula>L18&lt;L17</formula>
    </cfRule>
  </conditionalFormatting>
  <conditionalFormatting sqref="G40">
    <cfRule type="cellIs" dxfId="1" priority="2" operator="lessThan">
      <formula>#REF!</formula>
    </cfRule>
  </conditionalFormatting>
  <conditionalFormatting sqref="N15 P15">
    <cfRule type="expression" dxfId="0" priority="1">
      <formula>N18&lt;N17</formula>
    </cfRule>
  </conditionalFormatting>
  <dataValidations count="7">
    <dataValidation type="list" allowBlank="1" showInputMessage="1" showErrorMessage="1" sqref="K203:K302 K48:K197">
      <formula1>"festangestellt, Honorarkraft/Sonstiges"</formula1>
    </dataValidation>
    <dataValidation type="list" allowBlank="1" showInputMessage="1" showErrorMessage="1" sqref="F10:J10">
      <formula1>_Anlass_Einreichung_P.2</formula1>
    </dataValidation>
    <dataValidation type="list" allowBlank="1" showInputMessage="1" showErrorMessage="1" sqref="J15:L15 N15:Q15">
      <formula1>_Prozent</formula1>
    </dataValidation>
    <dataValidation type="list" allowBlank="1" showInputMessage="1" showErrorMessage="1" sqref="G203:G302 G48:G197">
      <formula1>Profession</formula1>
    </dataValidation>
    <dataValidation type="list" allowBlank="1" showInputMessage="1" showErrorMessage="1" sqref="L13 N13:Q13">
      <formula1>Ausbildungsjahrgang</formula1>
    </dataValidation>
    <dataValidation type="list" allowBlank="1" showInputMessage="1" showErrorMessage="1" sqref="L203:M302 L48:M197">
      <formula1>"Ja,Nein"</formula1>
    </dataValidation>
    <dataValidation type="list" allowBlank="1" showInputMessage="1" showErrorMessage="1" sqref="J21:J23">
      <formula1>Personalschlüssel</formula1>
    </dataValidation>
  </dataValidations>
  <pageMargins left="0.39370078740157483" right="0.31496062992125984" top="0.55118110236220474" bottom="0.47244094488188981" header="0.51181102362204722" footer="0.19685039370078741"/>
  <pageSetup paperSize="9" scale="37" fitToHeight="3" orientation="landscape" r:id="rId1"/>
  <headerFooter alignWithMargins="0">
    <oddFooter>&amp;RSeite &amp;P von &amp;N</oddFooter>
  </headerFooter>
  <rowBreaks count="1" manualBreakCount="1">
    <brk id="198" max="1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16"/>
  <sheetViews>
    <sheetView zoomScaleNormal="100" workbookViewId="0">
      <selection activeCell="F6" sqref="F6"/>
    </sheetView>
  </sheetViews>
  <sheetFormatPr baseColWidth="10" defaultRowHeight="12.75" x14ac:dyDescent="0.2"/>
  <cols>
    <col min="1" max="1" width="166" style="1" customWidth="1"/>
  </cols>
  <sheetData>
    <row r="1" spans="1:1" x14ac:dyDescent="0.2">
      <c r="A1" s="5" t="s">
        <v>10</v>
      </c>
    </row>
    <row r="3" spans="1:1" x14ac:dyDescent="0.2">
      <c r="A3" s="4" t="s">
        <v>15</v>
      </c>
    </row>
    <row r="4" spans="1:1" x14ac:dyDescent="0.2">
      <c r="A4" s="2"/>
    </row>
    <row r="5" spans="1:1" ht="153.75" customHeight="1" x14ac:dyDescent="0.2">
      <c r="A5" s="3" t="s">
        <v>92</v>
      </c>
    </row>
    <row r="6" spans="1:1" x14ac:dyDescent="0.2">
      <c r="A6" s="2"/>
    </row>
    <row r="7" spans="1:1" x14ac:dyDescent="0.2">
      <c r="A7" s="4" t="s">
        <v>0</v>
      </c>
    </row>
    <row r="8" spans="1:1" x14ac:dyDescent="0.2">
      <c r="A8" s="2"/>
    </row>
    <row r="9" spans="1:1" ht="75.75" customHeight="1" x14ac:dyDescent="0.2">
      <c r="A9" s="2" t="s">
        <v>1</v>
      </c>
    </row>
    <row r="10" spans="1:1" x14ac:dyDescent="0.2">
      <c r="A10" s="2"/>
    </row>
    <row r="11" spans="1:1" x14ac:dyDescent="0.2">
      <c r="A11" s="4" t="s">
        <v>13</v>
      </c>
    </row>
    <row r="12" spans="1:1" ht="51" x14ac:dyDescent="0.2">
      <c r="A12" s="2" t="s">
        <v>76</v>
      </c>
    </row>
    <row r="13" spans="1:1" x14ac:dyDescent="0.2">
      <c r="A13" s="2"/>
    </row>
    <row r="14" spans="1:1" x14ac:dyDescent="0.2">
      <c r="A14" s="4" t="s">
        <v>16</v>
      </c>
    </row>
    <row r="15" spans="1:1" x14ac:dyDescent="0.2">
      <c r="A15" s="2"/>
    </row>
    <row r="16" spans="1:1" ht="31.5" customHeight="1" x14ac:dyDescent="0.2">
      <c r="A16" s="3" t="s">
        <v>41</v>
      </c>
    </row>
  </sheetData>
  <sheetProtection algorithmName="SHA-512" hashValue="IYcLBD5bzdVUbUlarstfGsSoqY/E00HF35TZT/gBbkZbGp2cg7GMq5l4kdLgBjgkXiJWVBbLG9Y1xpVQni9Iww==" saltValue="16cmlZ6QU3DayPN6Tsch+w==" spinCount="100000" sheet="1" objects="1" scenarios="1" selectLockedCells="1"/>
  <phoneticPr fontId="0" type="noConversion"/>
  <pageMargins left="0.78740157499999996" right="0.78740157499999996" top="0.984251969" bottom="0.984251969" header="0.4921259845" footer="0.4921259845"/>
  <pageSetup paperSize="9" scale="52" fitToHeight="0"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6</vt:i4>
      </vt:variant>
    </vt:vector>
  </HeadingPairs>
  <TitlesOfParts>
    <vt:vector size="8" baseType="lpstr">
      <vt:lpstr>Übersicht</vt:lpstr>
      <vt:lpstr>Anleitung</vt:lpstr>
      <vt:lpstr>_Anlass_Einreichung_P.2</vt:lpstr>
      <vt:lpstr>_Prozent</vt:lpstr>
      <vt:lpstr>Ausbildungsjahrgang</vt:lpstr>
      <vt:lpstr>Übersicht!Druckbereich</vt:lpstr>
      <vt:lpstr>Übersicht!Personalschlüssel</vt:lpstr>
      <vt:lpstr>Übersicht!Profession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Neuroth Jens</dc:creator>
  <cp:lastModifiedBy>HoepfnerK</cp:lastModifiedBy>
  <cp:lastPrinted>2018-06-12T08:48:39Z</cp:lastPrinted>
  <dcterms:created xsi:type="dcterms:W3CDTF">2005-08-14T15:22:24Z</dcterms:created>
  <dcterms:modified xsi:type="dcterms:W3CDTF">2018-06-12T08:59:05Z</dcterms:modified>
</cp:coreProperties>
</file>